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Лист1" sheetId="1" r:id="rId1"/>
  </sheets>
  <definedNames>
    <definedName name="_Toc175217138" localSheetId="0">'Лист1'!$A$380</definedName>
    <definedName name="_Toc175217144" localSheetId="0">'Лист1'!#REF!</definedName>
    <definedName name="_Toc175217150" localSheetId="0">'Лист1'!#REF!</definedName>
    <definedName name="_xlnm.Print_Titles" localSheetId="0">'Лист1'!$6:$8</definedName>
    <definedName name="_xlnm.Print_Area" localSheetId="0">'Лист1'!$A$1:$R$1000</definedName>
  </definedNames>
  <calcPr fullCalcOnLoad="1"/>
</workbook>
</file>

<file path=xl/sharedStrings.xml><?xml version="1.0" encoding="utf-8"?>
<sst xmlns="http://schemas.openxmlformats.org/spreadsheetml/2006/main" count="760" uniqueCount="410">
  <si>
    <t>збільшення обсягів  виробництва вовни, тонн</t>
  </si>
  <si>
    <t>доїльні зали, одиниць</t>
  </si>
  <si>
    <t>збільшення обсягів  виробництва молока, тонн</t>
  </si>
  <si>
    <t>чисельність бугайців для експертизи, голів</t>
  </si>
  <si>
    <t>чисельність ремонтних бугайців щодо оцінки за якістю потомства, голів</t>
  </si>
  <si>
    <t>збільшення обсягу виробництва продукції тваринництва:  молодняку великої рогатої худоби  підвищених вагових кондицій,  тонн</t>
  </si>
  <si>
    <t>збільшення  обсягу виробництва продукції тваринництва кондіційних свиней, тонн</t>
  </si>
  <si>
    <t>збільшення  обсягу виробництва продукції тваринництва курчат-бройлерів, тонн</t>
  </si>
  <si>
    <t>чисельність корів молочного напряму продуктивності</t>
  </si>
  <si>
    <t>Забезпечення підвищення продуктивності корів</t>
  </si>
  <si>
    <t>спермопрдукція, тис.спермодоз</t>
  </si>
  <si>
    <t>чисельність телиць, закуплених в особистих селянських  господарствах, голів</t>
  </si>
  <si>
    <t>чисельність вівцематок і ярок віком старше одного року, голів</t>
  </si>
  <si>
    <t xml:space="preserve">чисельність корів м'ясного напряму продуктивності, голів </t>
  </si>
  <si>
    <t xml:space="preserve">чисельність  племінних телиць і нетелей, голів  </t>
  </si>
  <si>
    <t>чисельність бугаїв-плідників, голів</t>
  </si>
  <si>
    <t>чисельність ремонтних бугайців, голів</t>
  </si>
  <si>
    <t>здешевлення вартості спермопродукції (сільськогосподарські підприємства)</t>
  </si>
  <si>
    <t>збільшення чисельності худоби у сільськогосподарських підприємствах шляхом здійснення закупівлі племінних телиць і нетелей на умовах лізингу</t>
  </si>
  <si>
    <t>кількість бджолосімей, сімей</t>
  </si>
  <si>
    <t>кількість досліджень, штук</t>
  </si>
  <si>
    <t>кількість фермерських господарств, одиниць</t>
  </si>
  <si>
    <t>Надання фінансової підтримки у кредитуванні</t>
  </si>
  <si>
    <t>кількість придбаних тракторів,               одиниць</t>
  </si>
  <si>
    <t xml:space="preserve">кількість придбаних сівалок ,             одиниць      </t>
  </si>
  <si>
    <t>кількість придбаних комбайнів,    одиниць</t>
  </si>
  <si>
    <t>кількість створених дорадчих служб, одиниць</t>
  </si>
  <si>
    <t xml:space="preserve">кількість об'єктів, одиниць </t>
  </si>
  <si>
    <t>Управління освіти і науки облдержадміністрації, райдержадміністрації,  професійно- технічні навчальні заклади</t>
  </si>
  <si>
    <t>реконструкція та ремонт котелень загальноосвітніх шкіл</t>
  </si>
  <si>
    <t>кількість котелень, одиниць</t>
  </si>
  <si>
    <t>Управління освіти і науки облдержадміністрації,  виконкоми міських рад, райдержадміністрації</t>
  </si>
  <si>
    <t>Виконкоми міських рад, райдержадміністрації</t>
  </si>
  <si>
    <t>підприємства торговельного обслуговування, одиниць</t>
  </si>
  <si>
    <t xml:space="preserve">Суб'єкти підприємницької діяльності, райдержадміністраціїї, головне управління економіки  обллержадміністрації </t>
  </si>
  <si>
    <t>відкриття заготівельних пунктів, створення системи замовлення</t>
  </si>
  <si>
    <t>розширення мережі ринків за рахунок нового будівництва, організації торгового ряду</t>
  </si>
  <si>
    <t>Райдержадміністраціїї , заклади освіти, головне управління економіки облдержадміністрації</t>
  </si>
  <si>
    <t>Забезпечення організації харчування учнів загальноосвітніх шкіл відповідно до нормативних вимог</t>
  </si>
  <si>
    <t>Зміцнення матеріально-технічної бази їдалень загальноосвітних шкіл</t>
  </si>
  <si>
    <t xml:space="preserve">  Управління  освіти та науки облдержадміністрації, райдержадміністраціїї</t>
  </si>
  <si>
    <t>ветерани та інші пільгові категорії, осіб</t>
  </si>
  <si>
    <t>Головне управління агропромислового розвитку облдержадміністрації, дитячі оздоровчі заклади</t>
  </si>
  <si>
    <t>реконструкція притулків (центру реабілітації)</t>
  </si>
  <si>
    <t>кількість сільських школярів у Всеукраїнських пошукових змаганнях, осіб</t>
  </si>
  <si>
    <t>проведення І-ІІІ відбіркових етапів та участь у суперфінальній частині Всеукраїнських ігор серед колективних сільгоспформувань</t>
  </si>
  <si>
    <t>Управління  з питаннь фізичної культури та  спорту облдержадміністрації, райдержадміністрації, виконкоми міських рад</t>
  </si>
  <si>
    <t>кількість створених спортивних клубів різних форм власності, одиниць</t>
  </si>
  <si>
    <t>Управління культури та туризму облдержадміністрації, райдержадміністрації</t>
  </si>
  <si>
    <t>кількість створених сільськогосподарських обслуговуючих кооперативів, одиниць</t>
  </si>
  <si>
    <t xml:space="preserve">надання сільськогосподарським обслуговуючим кооперативам пільгових кредитів </t>
  </si>
  <si>
    <t>кількість створених оптових ринків сільськогосподарсь-кої продукції, одиниць</t>
  </si>
  <si>
    <t xml:space="preserve"> Отримання сільськогосподарської продукції високої якості</t>
  </si>
  <si>
    <t>лабораторії, одиниць</t>
  </si>
  <si>
    <t>Збільшення обсягу виробництва продукції садівництва за рахунок впровадження у виробництво інтенсивних технологій</t>
  </si>
  <si>
    <t>Головне управління агропромислового розвитку облдержадміністрації, сільськогосподарські товаровиробники</t>
  </si>
  <si>
    <t>площа для проведення гіпсування грунтів, тис. га</t>
  </si>
  <si>
    <t>міжгосподарські державні насосні станції, міжгосподарські державні меліоративні системи, одиниць</t>
  </si>
  <si>
    <t>розчищення русел річок, розчистка озера Вільхове, с. Діброва, Краснолиманського району, упорядкування водовідведення, реконструкція гідротехнічних споруд, визначення зон можливого підтоплення</t>
  </si>
  <si>
    <t>площа упорядкування водовідведення, га</t>
  </si>
  <si>
    <t>Державне підприємство   "Агентство з ідентифікації і реєстрації тварин" Донецька філія, сільгосптоваровиробники</t>
  </si>
  <si>
    <t>надання державної підтримки у здійсненні селекційних заходів у тваринництві</t>
  </si>
  <si>
    <t xml:space="preserve"> Суб'єкти племінної справи у тваринництві, Головне управління агропромислового розвитку облдержадміністрації</t>
  </si>
  <si>
    <t xml:space="preserve"> Головне управління агропромислового розвитку облдержадміністрації, Державне підприємство "Донецьке обласне державне підприємство по племінній справі у тваринництві"</t>
  </si>
  <si>
    <t xml:space="preserve">розширення області атестації лабораторії щодо контролю якості сільськогосподарської продукції </t>
  </si>
  <si>
    <t>Головне управління агропромислового розвитку облдержадміністрації, райдержадміністрації, сільгосптоваровиробники</t>
  </si>
  <si>
    <t>Головне управління агропромислового розвитку облдержадміністрації, сільськогосподарські підприємства</t>
  </si>
  <si>
    <t>Головне управління агропромислового розвитку облдержадміністрації, райдержадміністації, оператори зернового ринку</t>
  </si>
  <si>
    <t>Головне управління агропромислового розвитку облдержадміністрації, райдержадміністрації, виконкоми міських рад, сільгосптоваровиробники</t>
  </si>
  <si>
    <t>ЗАТ " АПК Інвест", Головне управління агропромислового розвитку облдержадміністрації</t>
  </si>
  <si>
    <t>ЗАТ " Бахмутський Аграрний Союз", Головне управління агропромислового розвитку облдержадміністрації</t>
  </si>
  <si>
    <t>ВАТ " Ландгут-Бройлер, Головне управління агропромислового розвитку облдержадміністрації</t>
  </si>
  <si>
    <t>ЗАТ " Екопрод А.Т.", Волноваська райдержадміністрація</t>
  </si>
  <si>
    <t>Донецький інститут агропромислового виробництва Української академії аграрних наук</t>
  </si>
  <si>
    <t>Дослідна станція Інституту овочівництва і баштанництва Української академії аграрних наук</t>
  </si>
  <si>
    <r>
      <t xml:space="preserve"> Подальший розвиток мережі сільських закладів охорони здоров</t>
    </r>
    <r>
      <rPr>
        <sz val="12"/>
        <color indexed="8"/>
        <rFont val="Arial Cyr"/>
        <family val="0"/>
      </rPr>
      <t>´</t>
    </r>
    <r>
      <rPr>
        <sz val="12"/>
        <color indexed="8"/>
        <rFont val="Times New Roman"/>
        <family val="1"/>
      </rPr>
      <t>я за рахунок створення сільських лікарських амбулаторій на базі фельдшерсько-акушерських пунктів</t>
    </r>
  </si>
  <si>
    <t>Найменування завдання</t>
  </si>
  <si>
    <t>Найменування показника</t>
  </si>
  <si>
    <t>У т.ч за роками</t>
  </si>
  <si>
    <t>Найменування заходу</t>
  </si>
  <si>
    <t>Розподіл коштів за роками</t>
  </si>
  <si>
    <t>В т.ч.</t>
  </si>
  <si>
    <t>Кошти підприємств</t>
  </si>
  <si>
    <t>фінансування заходів з проведення ідентифікації та реєстрації великої рогатої худоби</t>
  </si>
  <si>
    <t>запобігання поширенню збудників інфекційних хвороб тварин</t>
  </si>
  <si>
    <t>здійснення прикладних наукових та науково-технічних розробок, виконання робіт за державними цільовими програмами і державним замовленням у сфері розвитку агропромислового комплексу</t>
  </si>
  <si>
    <t xml:space="preserve">проведення фундаментальних досліджень у сфері природничих і технічних наук </t>
  </si>
  <si>
    <t>здійснення прикладних наукових та науково-технічних розробок, виконання робіт за державними цільовими програмами та державним замовленням, надання фінансової підтримки для технічного забезпечення наукових установ та підготовки наукових кадрів</t>
  </si>
  <si>
    <t>Усього за Програмою</t>
  </si>
  <si>
    <t>Інші  кошти</t>
  </si>
  <si>
    <t>робочі місця</t>
  </si>
  <si>
    <t>організація виїзного побутового обслуговування населення  у віддалені села та малонаселені пункти (280 сіл)</t>
  </si>
  <si>
    <t>підтримка та розвиток малого підприємництва- проведення конкурсів, фестивалів, майстер- класів</t>
  </si>
  <si>
    <t>підвищення кваліфікації та отримання професійної підготовки</t>
  </si>
  <si>
    <t>надання фінансової підтримки фермерським господарствам</t>
  </si>
  <si>
    <t>збільшення обсягу виробництва продукції тваринництва шляхом здійснення доплат товаровиробникам за продану ними на переробні підприємства продукцію</t>
  </si>
  <si>
    <t>придбання спермопродукції</t>
  </si>
  <si>
    <t>експертиза достовірності походження бугайців</t>
  </si>
  <si>
    <t>перевірка та оцінка за якістю потомства ремонтних бугайців</t>
  </si>
  <si>
    <t>придбання ремонтних кнурців</t>
  </si>
  <si>
    <t xml:space="preserve">підвищення кваліфікації </t>
  </si>
  <si>
    <t>відшкодування вартості реєстрації сільськогосподарського обслуговуючого кооперативу</t>
  </si>
  <si>
    <t>створення мережі сільськогосподарських дорадчих служб</t>
  </si>
  <si>
    <t>впровадження сільськогосподарської дорадчої діяльності</t>
  </si>
  <si>
    <t>РАЗОМ</t>
  </si>
  <si>
    <t>обсяг закупленого насіння, тис. тонн</t>
  </si>
  <si>
    <t>Відповідальний виконавець</t>
  </si>
  <si>
    <t>Головне управління агропромислового розвитку облдержадміністрації</t>
  </si>
  <si>
    <t>Сільськогосподарські товаровиробники, державна інспекція захисту рослин Донецької області</t>
  </si>
  <si>
    <t>Державна інспекція з карантину рослин по Донецькій області</t>
  </si>
  <si>
    <t>Донецький обласний державний проектно-технологічний центр охорони родючості грунтів та якості продукції</t>
  </si>
  <si>
    <t>Донецьке обласне виробниче управління меліорації і водного господарства</t>
  </si>
  <si>
    <t>Молочне скотарство</t>
  </si>
  <si>
    <t>Свинарство</t>
  </si>
  <si>
    <t>Головне управління агропромислового розвитку ДОДА</t>
  </si>
  <si>
    <t>Донецький інститут агропромислового виробництва УААН</t>
  </si>
  <si>
    <t>Райдержадміністрації</t>
  </si>
  <si>
    <t>кількість установ культури, одиниць</t>
  </si>
  <si>
    <t>кількість культурно масових заходів, одиниць</t>
  </si>
  <si>
    <t>кількість книжкової продукції, шт</t>
  </si>
  <si>
    <t>проведення реконструкції водопровідних мереж</t>
  </si>
  <si>
    <t>га</t>
  </si>
  <si>
    <t>площа,га</t>
  </si>
  <si>
    <t>кількість номінацій, одиниць</t>
  </si>
  <si>
    <t>тис.га</t>
  </si>
  <si>
    <t xml:space="preserve">проведення гіпсування ґрунтів </t>
  </si>
  <si>
    <t>забезпечення функціонування міжгосподарських державних насосних станцій, міжгосподарських державних меліоративних систем</t>
  </si>
  <si>
    <t>придбання бугаїв-плідників</t>
  </si>
  <si>
    <t>придбання ремонтних бугайців</t>
  </si>
  <si>
    <t>кількість дорадчих служб, що отримують фінансову допомогу</t>
  </si>
  <si>
    <t>2010-2015</t>
  </si>
  <si>
    <t>створення незалежної молочної лабораторії</t>
  </si>
  <si>
    <t>здешевлення вартості спермопродукції (господарства населення)</t>
  </si>
  <si>
    <t>кількість акредитованих лабораторій ветеринарної медицини, одиниць</t>
  </si>
  <si>
    <t>Головне управління ветеринарної медицини в Донецькій області</t>
  </si>
  <si>
    <t>акредитація державних лабораторій ветеринарної медицини</t>
  </si>
  <si>
    <r>
      <t xml:space="preserve">Обласний бюджет </t>
    </r>
    <r>
      <rPr>
        <b/>
        <sz val="12"/>
        <rFont val="Times New Roman"/>
        <family val="1"/>
      </rPr>
      <t>*</t>
    </r>
  </si>
  <si>
    <r>
      <t>Місцевий бюджет</t>
    </r>
    <r>
      <rPr>
        <b/>
        <sz val="12"/>
        <rFont val="Times New Roman"/>
        <family val="1"/>
      </rPr>
      <t>*</t>
    </r>
  </si>
  <si>
    <r>
      <t>кількість паспортизованих об</t>
    </r>
    <r>
      <rPr>
        <sz val="12"/>
        <color indexed="8"/>
        <rFont val="Arial"/>
        <family val="2"/>
      </rPr>
      <t>'</t>
    </r>
    <r>
      <rPr>
        <sz val="12"/>
        <color indexed="8"/>
        <rFont val="Times New Roman"/>
        <family val="1"/>
      </rPr>
      <t>єктів соціальної інфраструктури, одиниць</t>
    </r>
  </si>
  <si>
    <t>**** Постановою КМУ від 03.06.2009 № 552 затверджена Державна цільова програма створення оптових ринків сільськогосподарської продукції, строк виконання 2009-2013 роки</t>
  </si>
  <si>
    <t>**    Розрахунки здійснені без урахування індексу інфляції</t>
  </si>
  <si>
    <t>***  Паспортизація буде здійснена в 2010 році при умові затвердження КМУ "Положення про проведення паспортизації об'єктів соціальної сфери"</t>
  </si>
  <si>
    <t>км</t>
  </si>
  <si>
    <t xml:space="preserve">РАЗОМ  </t>
  </si>
  <si>
    <t xml:space="preserve">РАЗОМ </t>
  </si>
  <si>
    <t>створення та оснащення лабораторії для визначення рівня гібридності та якісних ознак нових сортів та гібридів сільськогосподарських культур</t>
  </si>
  <si>
    <t xml:space="preserve"> 18.Впровадження пілотних проектів з відновлення деградованих земель запасу та резервного фонду сільських (селищних) рад шляхом створення трав'янистих фітоценозів</t>
  </si>
  <si>
    <t>контрольні обстеження на виявлення нових вогнищ карантинних організмів</t>
  </si>
  <si>
    <t>проведення агрохімічної паспортизації земель сільськогосподарського призначення</t>
  </si>
  <si>
    <t>надання регіональної підтримки</t>
  </si>
  <si>
    <t>надання державної підтримки у забезпеченні розвитку виноградарства, садівництва та хмелярства</t>
  </si>
  <si>
    <t>проведення боротьби із шкідниками та хворобами сільськогосподарських культур</t>
  </si>
  <si>
    <t>надання державної підтримки у здійсненні селекційних заходів у рослинництві</t>
  </si>
  <si>
    <t>виплата дотацій на 1 гектар посівів зернових та технічних культур</t>
  </si>
  <si>
    <t>збільшення обсягів продажу товарів вітчизняних товаровиробників</t>
  </si>
  <si>
    <t>розвиток сфери торгівлі та ресторанного господарства</t>
  </si>
  <si>
    <t>розглянути питання введення до штатних розписів підприємств, установ та організацій усіх форм власності з виробничої фізичної культури</t>
  </si>
  <si>
    <t>проведення І-ІІ відбіркових етапів та участь у  Всеукраїнських пошукових змаганнях серед сільських школярів " Хто, ти майбутній олімпієць?, фестивалю з футболу "Даруймо радість дітям"</t>
  </si>
  <si>
    <t xml:space="preserve">проведення культурно масових заходів до державних свят та  професійних свят </t>
  </si>
  <si>
    <t>поповнення книжкового фонду бібліотек</t>
  </si>
  <si>
    <r>
      <t>РАЗОМ</t>
    </r>
    <r>
      <rPr>
        <sz val="12"/>
        <rFont val="Times New Roman"/>
        <family val="1"/>
      </rPr>
      <t xml:space="preserve"> </t>
    </r>
  </si>
  <si>
    <t>оновлення технологічного обладнання  тваринництва</t>
  </si>
  <si>
    <t>кількість  устаткування,   од.</t>
  </si>
  <si>
    <t>підготовка та підвищення кваліфікації механізаторських кадрів</t>
  </si>
  <si>
    <t>надання фінансової підтримки підприємств агропромислового комплексу шляхом застосування механізму здешевлення кредитів</t>
  </si>
  <si>
    <t>кількість  кадрів, осіб</t>
  </si>
  <si>
    <t>РАЗОМ по ДП " Донецьке обласне державне підприємствопо племінній справі у тваринництві"</t>
  </si>
  <si>
    <t>будівництво комплексів для  виробництва біогазу</t>
  </si>
  <si>
    <t xml:space="preserve">проведення робіт з лісоустрою полезахисних лісових смуг на землях сільськогосподарського призначення </t>
  </si>
  <si>
    <t>Значення показника (всього)</t>
  </si>
  <si>
    <t>кількість кредитних угод, одиниць</t>
  </si>
  <si>
    <t xml:space="preserve"> 19.Охорона та підвищення родючості ґрунтів, екологізація сільськогосподарського виробництва *****</t>
  </si>
  <si>
    <t>надання державної підтримки для придбання техніки і обладнання вітчизняного виробництва</t>
  </si>
  <si>
    <t>здешевлення вартості путівки</t>
  </si>
  <si>
    <t>ЗАВДАННЯ І ЗАХОДИ   
до Комплексної Програми розвитку села та агропромислового комплексу  Донецької області на 2010-2015 роки</t>
  </si>
  <si>
    <t>37.Забезпечення населення та виробництва альтернативними видами палива</t>
  </si>
  <si>
    <t>всього    тис.грн.</t>
  </si>
  <si>
    <t xml:space="preserve"> 7. Розвиток соціальної сфери села та сільських територій</t>
  </si>
  <si>
    <t>8.  Розвиток аграрного ринку</t>
  </si>
  <si>
    <t>8.1.Створення сільськогосподарських обслуговуючих кооперативів</t>
  </si>
  <si>
    <t>8.2. Створення оптових ринків сільськогосподарської продукції</t>
  </si>
  <si>
    <t>8.3. Розвиток рослинництва</t>
  </si>
  <si>
    <t>8.3.6. Меліорація земель</t>
  </si>
  <si>
    <t>8.4. Розвиток тваринництва</t>
  </si>
  <si>
    <t>Підвищення обсягів виробництва м'яса на основі інноваційно-інвестиційної моделі</t>
  </si>
  <si>
    <t xml:space="preserve">Реформування та забезпечення розвитку комунального господарства у сільській місцевості </t>
  </si>
  <si>
    <t xml:space="preserve">Забезпечення розвитку мережі сільських автомобільних доріг </t>
  </si>
  <si>
    <t>Надання організаційної та фінансової підтримки створення кооперативних формувань сільськогосподарських товаровиробників</t>
  </si>
  <si>
    <t>Поліпшення матеріально-технічної бази сільськогосподарських обслуговуючих кооперативів</t>
  </si>
  <si>
    <t>Фінансова підтримка господарської діяльності сільськогосподарських обслуговуючих кооперативів</t>
  </si>
  <si>
    <t xml:space="preserve">Забезпечення розвитку торговельного обслуговування сільского населення </t>
  </si>
  <si>
    <t xml:space="preserve"> Забезпечення поліпшення побутового обслуговування сільського населення</t>
  </si>
  <si>
    <t xml:space="preserve"> Моніторинг фітосанітарного стану сільськогосподарських угідь та багаторічних насаджень</t>
  </si>
  <si>
    <t>Удосконалення системи моніторингу земель сільськогосподарського призначення</t>
  </si>
  <si>
    <t>Забезпечення контролю якості продукції рослинництва, тваринництва та продукції їх переробки</t>
  </si>
  <si>
    <t>Забезпечення контролю якості продукції  тваринництва</t>
  </si>
  <si>
    <t>Технічне переозброєння тваринництва</t>
  </si>
  <si>
    <t>Забезпечення населення та виробництва альтернативними видами палива</t>
  </si>
  <si>
    <t xml:space="preserve">Розвиток фермерських господарств </t>
  </si>
  <si>
    <t>Забезпечення агропромислового виробництва висококваліфікованими кадрами</t>
  </si>
  <si>
    <t>Організація техніко-технологічного переоснащення науково-дослідних установ</t>
  </si>
  <si>
    <t>Наукове забезпечення оновлення сільськогосподарської техніки і обладнання шляхом створення полігону для навчання фахівців області новітнім технологіям</t>
  </si>
  <si>
    <t xml:space="preserve"> Поповнення Національного банку генетичних ресурсів України  </t>
  </si>
  <si>
    <t>забезпечення участі у багатоступеневій галузевій спартакіаді серед працівників лісового господарства</t>
  </si>
  <si>
    <t>кількість учнів пільгової категорії та 1-4 класів, осіб.</t>
  </si>
  <si>
    <t>введення до штатного розпису інструкторів з виробничої фізичної культури, осіб</t>
  </si>
  <si>
    <t>кількість видів побутових послуг, які раніше не надавались, одиниць</t>
  </si>
  <si>
    <t>кількість заходів, одиниць</t>
  </si>
  <si>
    <t>ярмаркові заходи, одиниць</t>
  </si>
  <si>
    <t>кількість закладів, одиниць</t>
  </si>
  <si>
    <t>протяжність русел річок для розчистки, км</t>
  </si>
  <si>
    <t>кількість угод, одиниць</t>
  </si>
  <si>
    <t>Забезпечення розвитку галузі тваринництва</t>
  </si>
  <si>
    <t>Забезпечення захисту від шкідливої дії вод сільських населенних пунктів і сільськогосподарських угідь</t>
  </si>
  <si>
    <t>ідентифікація та реєстрація великої рогатої худоби, голів</t>
  </si>
  <si>
    <t>створення молочної лабораторії, одиниць.</t>
  </si>
  <si>
    <t xml:space="preserve"> чисельність ремонтних кнурців, голів</t>
  </si>
  <si>
    <t>технологічне обладнання  тваринництва,   одиниць</t>
  </si>
  <si>
    <t>кількість  устаткування,   одиниць</t>
  </si>
  <si>
    <t>кількість  елеваторів,   одиниць</t>
  </si>
  <si>
    <t>Будівництво нових  та реконструкція існуючих елеваторів</t>
  </si>
  <si>
    <t>Створення сільськогосподарських дорадчих служб</t>
  </si>
  <si>
    <t>створення  вертикально інтегрованої структури із замкнутим циклом виробництва м'яса і м'ясопродуктів</t>
  </si>
  <si>
    <r>
      <t xml:space="preserve"> обсяги виробництва м</t>
    </r>
    <r>
      <rPr>
        <sz val="12"/>
        <color indexed="8"/>
        <rFont val="Arial"/>
        <family val="2"/>
      </rPr>
      <t>'</t>
    </r>
    <r>
      <rPr>
        <sz val="12"/>
        <color indexed="8"/>
        <rFont val="Times New Roman"/>
        <family val="1"/>
      </rPr>
      <t>яса, тис.тонн</t>
    </r>
  </si>
  <si>
    <t xml:space="preserve"> Меліорація земель </t>
  </si>
  <si>
    <t>Залучення різних верств населення до культурного надбання</t>
  </si>
  <si>
    <t>Створення умов для надання допомоги хворим</t>
  </si>
  <si>
    <t>Покращення рівня підготовки спортсменів</t>
  </si>
  <si>
    <t>Забезпечення якісної підготовки спортсменів</t>
  </si>
  <si>
    <t>Задоволення потреб населення у побутових послугах</t>
  </si>
  <si>
    <t>Підвищення якості послуг</t>
  </si>
  <si>
    <t>Збільшення обсягів послуг, задоволення потреб населення у побутових послугах</t>
  </si>
  <si>
    <t>Підвищення якості та рівня побутових послуг</t>
  </si>
  <si>
    <t>Підвищення професійного рівня</t>
  </si>
  <si>
    <t>Впровадження у виробництво високоврожайних сортів і гібридів сільгоспкультур</t>
  </si>
  <si>
    <t>Підвищення генетичного потенціалу тварин</t>
  </si>
  <si>
    <t>Гарантування якості та безпечності  продукції тваринництва</t>
  </si>
  <si>
    <t>кількість пероральних імунізацій  диких м'ясоїдних проти сказу з використанням авіатранспорту</t>
  </si>
  <si>
    <t>Підтримка вітчизняних виробників</t>
  </si>
  <si>
    <t>Стимулювання продажу сільськогосподарської продукції</t>
  </si>
  <si>
    <t>Вдосконалення роботи ринків з продажу продовольчих та непродовольчих товарів</t>
  </si>
  <si>
    <t>Соціальний захист ветеранів та іншх пільгових категорій</t>
  </si>
  <si>
    <t>організація благодійних обідів та надання продовольчих наборів</t>
  </si>
  <si>
    <t>Створення сприятливих умов для безперешкодного доступу людей з обмеженими можливостями до об'єктів сфери обслуговування</t>
  </si>
  <si>
    <t>обладнання об'єктів сфери обслуговування елементами доступності</t>
  </si>
  <si>
    <t>протяжність нових газопроводів, км</t>
  </si>
  <si>
    <t>Розвиток та поліпшення матеріально - технічної бази закладів охорони здоров'я</t>
  </si>
  <si>
    <t>Розвиток та поліпшення матеріально - технічної бази закладів освіти</t>
  </si>
  <si>
    <t>об'єкт</t>
  </si>
  <si>
    <t>розробка документації в галузі охорони земель</t>
  </si>
  <si>
    <t>млн.шт.</t>
  </si>
  <si>
    <t>реалізація інвестиційного проекту " Батьки-реконструкція корпусу для вирощування птиці"</t>
  </si>
  <si>
    <t xml:space="preserve">Підвищення обсягів виробництва м'яса </t>
  </si>
  <si>
    <r>
      <t>реалізація інвестиційного проекту по виробництву м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яса свиней</t>
    </r>
  </si>
  <si>
    <t>тис.тонн</t>
  </si>
  <si>
    <t xml:space="preserve">зміцнення матеріально- технічної бази установ культури </t>
  </si>
  <si>
    <t>Створення умов для якісної освіти в галузі культури</t>
  </si>
  <si>
    <t>тис.грн.</t>
  </si>
  <si>
    <t>Збільшення кількості учасників спортивно-масових заходів</t>
  </si>
  <si>
    <t>Х</t>
  </si>
  <si>
    <t>Поліпшення якості послуг з водопостачання сільських населенних пунктів</t>
  </si>
  <si>
    <t>протяжність, км</t>
  </si>
  <si>
    <t>загальна площа житла, кв.м.</t>
  </si>
  <si>
    <t>кількість садиб, одиниць</t>
  </si>
  <si>
    <t>забезпечення газопостачанням житла</t>
  </si>
  <si>
    <t>Надання соціальних послуг з реабілітації</t>
  </si>
  <si>
    <t>розвиток мережі підприємств сфери побуту та створення робочих місць</t>
  </si>
  <si>
    <t>впровадження видів побутових послуг, які раніше не надавались, та створення робочих місць</t>
  </si>
  <si>
    <t>заготівельні пункти, одиниць</t>
  </si>
  <si>
    <t xml:space="preserve">кількість об'єктів </t>
  </si>
  <si>
    <t>кількість осіб</t>
  </si>
  <si>
    <t>Збільшення обсягу виробництва продукції за рахунок впровадження у виробництво інтенсивних технологій</t>
  </si>
  <si>
    <t>площа , тис. га</t>
  </si>
  <si>
    <t xml:space="preserve"> зони можливого підтоплення, одиниць</t>
  </si>
  <si>
    <t>кількість озер для розчистки, одиниць</t>
  </si>
  <si>
    <t>реконструкція гідротехнічних споруд, штук</t>
  </si>
  <si>
    <t>млн.куб.м.</t>
  </si>
  <si>
    <t xml:space="preserve">7.5. Розвиток транспортного сполучення </t>
  </si>
  <si>
    <t>7.6. Поліпшення побутового обслуговування сільського населення</t>
  </si>
  <si>
    <t>7.7. Розвиток торговельного обслуговування сільського населення</t>
  </si>
  <si>
    <t>7.8. Оздоровлення та відпочинок дітей працівників агропромислового комплексу та соціальної сфери села</t>
  </si>
  <si>
    <t xml:space="preserve"> Райдержадміністрації</t>
  </si>
  <si>
    <t>оптимізація витрат при зберіганні зерна шляхом  будівництва нових  та реконструкції існуючих елеваторів</t>
  </si>
  <si>
    <t>отримання біогазу з органічних відходів</t>
  </si>
  <si>
    <t>Утилізація органічних відходів та створення екологічно нейтральної зони</t>
  </si>
  <si>
    <t>створення холдінгової компанії з вертикально інтегрованою структурою</t>
  </si>
  <si>
    <r>
      <t>Забезпечення виробників м</t>
    </r>
    <r>
      <rPr>
        <sz val="12"/>
        <rFont val="Arial"/>
        <family val="2"/>
      </rPr>
      <t>י</t>
    </r>
    <r>
      <rPr>
        <sz val="12"/>
        <rFont val="Times New Roman"/>
        <family val="1"/>
      </rPr>
      <t>яса птиці та яєць інкубаційним яйцем</t>
    </r>
  </si>
  <si>
    <t>Підвищення рівня технологічної дисципліни при вирощуванні сільськогосподарських культур</t>
  </si>
  <si>
    <t>придбання сучасного технологічного обладнання для  доїльних залів</t>
  </si>
  <si>
    <t>придбання складної сільськогосподарської техніки вітчизняного та іноземного виробництва</t>
  </si>
  <si>
    <t xml:space="preserve">Формування та  відтворення матеріально-технічної бази сільськогосподарських підприємств </t>
  </si>
  <si>
    <t>8.3.1. Зерновиробництво</t>
  </si>
  <si>
    <t>8.3.2. Вирощування технічних культур</t>
  </si>
  <si>
    <t>8.3.4. Розвиток садівництвва</t>
  </si>
  <si>
    <t>кількість сортодослідів</t>
  </si>
  <si>
    <t>надання державної підтримки у здійсненні сортовивчення, сортозаміни та сортооновлення технічних культур</t>
  </si>
  <si>
    <t>надання державної підтримки у здійсненні сортовивчення, сортозаміни та сортооновлення овоче-баштанних культур</t>
  </si>
  <si>
    <t>надання державної підтримки у здійсненні сортовивчення, сортозаміни та сортооновлення зернових культур</t>
  </si>
  <si>
    <t>берегоукріплення Азовського узбережжя</t>
  </si>
  <si>
    <t>доплата за наявне та прирощене поголів'я корів молочного напряму продуктивності</t>
  </si>
  <si>
    <t>доплата за наявне поголів'я корів м’ясного напряму продуктивності</t>
  </si>
  <si>
    <t>доплата за наявне поголів'я вівцематок і ярок віком старше одного року</t>
  </si>
  <si>
    <t>доплата за телиць, закуплених в особистих селянських  господарствах</t>
  </si>
  <si>
    <t>доплата за наявні бджолосім’ї</t>
  </si>
  <si>
    <t>Український  державний фонд підтримки фермерських господарств, Донецьке відділення</t>
  </si>
  <si>
    <t>10. Гарантування безпечності та якості продовольства</t>
  </si>
  <si>
    <t>11.Ринок матеріально-технічних ресурсів та послуг</t>
  </si>
  <si>
    <t>12.Технічне забезпечення післязбиральної обробки врожаю і його зберігання</t>
  </si>
  <si>
    <t>14. Фінансова підтримка фермерських господарств</t>
  </si>
  <si>
    <t>15. Кредитування аграрного сектору</t>
  </si>
  <si>
    <t>16. Інвестиційно- інноваційна модель розвитку галузі</t>
  </si>
  <si>
    <t>17. Професійна освіта</t>
  </si>
  <si>
    <t>18. Аграрна наука</t>
  </si>
  <si>
    <t>13. Розвиток  дорадництва</t>
  </si>
  <si>
    <t>7.1.Впровадження соціальних стандартів у сільській місцевості</t>
  </si>
  <si>
    <t>7.2. Розвиток медичного обслуговування</t>
  </si>
  <si>
    <t>7.4. Розвиток освіти</t>
  </si>
  <si>
    <t>7.9. Розвиток мережі установ з соціального захисту</t>
  </si>
  <si>
    <t>7.10.  Розвиток фізичної культури і спорту серед сільського населення</t>
  </si>
  <si>
    <t>7.11. Розвиток культури</t>
  </si>
  <si>
    <t>8.3.3. Вирощування овоче-баштанних культур та картоплі</t>
  </si>
  <si>
    <t>площа посівів,      тис. га</t>
  </si>
  <si>
    <r>
      <t>Впровадження пілотних проектів з відновлення деградованих земель  запасу та резервного фонду сільських     (селищних) рад шляхом створення трав</t>
    </r>
    <r>
      <rPr>
        <sz val="12"/>
        <color indexed="8"/>
        <rFont val="Arial"/>
        <family val="2"/>
      </rPr>
      <t>י</t>
    </r>
    <r>
      <rPr>
        <sz val="12"/>
        <color indexed="8"/>
        <rFont val="Times New Roman"/>
        <family val="1"/>
      </rPr>
      <t>янистих фітоценозів</t>
    </r>
  </si>
  <si>
    <t>запобігання проявів ерозії грунтів та поліпшення властивостей еродованих земель</t>
  </si>
  <si>
    <t>визначення кращих трудових колективів агропромислового комплексу області, а також нагородження переможців обласного конкурсу "Культура землеробства - залог успіху"</t>
  </si>
  <si>
    <t>будівництво водопровідних мереж в сільських населенних пунктів</t>
  </si>
  <si>
    <t>газифікація населених пунктів</t>
  </si>
  <si>
    <t>проведення оглядів конкурсів на  "Краще спортивне село"</t>
  </si>
  <si>
    <t>реконструкція закладів, ремонт</t>
  </si>
  <si>
    <t>будівництво очисних споруд та реконструкція самотічного колектору</t>
  </si>
  <si>
    <t>будівництво полігону</t>
  </si>
  <si>
    <t>реконструкція каналізаційної наносної станції</t>
  </si>
  <si>
    <t>2010-2011</t>
  </si>
  <si>
    <t>2012-2013</t>
  </si>
  <si>
    <t>2014-2015</t>
  </si>
  <si>
    <t>І етап</t>
  </si>
  <si>
    <t xml:space="preserve">ІІ етап </t>
  </si>
  <si>
    <t>ІІІ етап</t>
  </si>
  <si>
    <t xml:space="preserve"> Головне управління агропромислового розвитку ДОДА, Донецький ботанічний сад НАН України, виконкоми сільських( селищних) рад</t>
  </si>
  <si>
    <r>
      <t xml:space="preserve">Державний бюджет </t>
    </r>
    <r>
      <rPr>
        <sz val="12"/>
        <rFont val="Arial"/>
        <family val="2"/>
      </rPr>
      <t>*</t>
    </r>
  </si>
  <si>
    <t xml:space="preserve"> *    Фінансування заходів здійснюється в межах реальної  можливості  бюджетів усіх рівнів </t>
  </si>
  <si>
    <t>Джерела фінансування</t>
  </si>
  <si>
    <t>кількість фельдшерсько-акушерських пунктів, одиниць</t>
  </si>
  <si>
    <t>Головне управління охорони здоров'я облдержадміністрації, райдержадміністрації, виконкоми міських рад</t>
  </si>
  <si>
    <t xml:space="preserve">реорганізація 15 фельдшерсько-акушерських пунктів, які обслуговують населення більше 1000 осіб, у сільські лікарські амбулаторії  </t>
  </si>
  <si>
    <r>
      <t>Удосконалення матеріально-технічного забезпечення закладів охорони здоров</t>
    </r>
    <r>
      <rPr>
        <sz val="12"/>
        <color indexed="8"/>
        <rFont val="Arial"/>
        <family val="2"/>
      </rPr>
      <t>'</t>
    </r>
    <r>
      <rPr>
        <sz val="12"/>
        <color indexed="8"/>
        <rFont val="Times New Roman"/>
        <family val="1"/>
      </rPr>
      <t>я  в сільській місцевості</t>
    </r>
  </si>
  <si>
    <t>Покращення умов праці медичного персоналу, що працюють у сільській місцевості</t>
  </si>
  <si>
    <t>проведення капітальних ремонтів приміщень (споруд), придбання нових приміщень для фельдшерсько-акушерських пунктів, сільських лікарських амбулаторій</t>
  </si>
  <si>
    <t>реконструкція  амбулаторії сімейного типу загальної медицини</t>
  </si>
  <si>
    <t>будівництво амбулаторії сімейного типу загальної медицини</t>
  </si>
  <si>
    <t>кількість додатково створених підприємств ЖКГ в сільській місцевості, одиниць</t>
  </si>
  <si>
    <t>додаткове створення підприємств ЖКГ в сільській місцевості та їх функціонування</t>
  </si>
  <si>
    <t xml:space="preserve">Покращення  забезпечення населення сільської місцевості житлово-комунальними послугами </t>
  </si>
  <si>
    <t>впровадження новітніх енергозберегаючих технологій, придбання комунального обладнання, машин та механизмів</t>
  </si>
  <si>
    <t>ТОВ  "Облсількомунгосп", райдержадміністрації, виконкоми міських рад</t>
  </si>
  <si>
    <t>Виконкоми міських рад,  райдержадміністрації</t>
  </si>
  <si>
    <t>Індивідуальне житлове будівництво на селі, газифікація</t>
  </si>
  <si>
    <t>будівництво житла</t>
  </si>
  <si>
    <t>Комунальний заклад  "Донецький обласний аграрний навчально-курсовий комбінат професійно-технічної освіти"</t>
  </si>
  <si>
    <t>Забезпечення впровадження соціальних стандартів у сільській місцевості***</t>
  </si>
  <si>
    <t xml:space="preserve">проведення паспортизації об'єктів соціальної інфраструктури </t>
  </si>
  <si>
    <t>кількість велосипедів,моторо-лерів, легкових УАЗів,  одиниць</t>
  </si>
  <si>
    <t>кількість сільських лікарських амбулаторій.  одиниць</t>
  </si>
  <si>
    <t>придбання транспортних засобів для закладів охорони здоров'я сільської місцевості (сільських лікарських амбулаторій, дільничних лікарень, фельдшерсько-акушерських пунктів)</t>
  </si>
  <si>
    <t>реконструкція теплових мереж, будівництво, реконструкція котелень</t>
  </si>
  <si>
    <t>оснащення навчально-виробничої бази новим обладнанням, устаткуванням, сільськогосподарською та іншою технікою професійно- технічних навчальних закладів, на базі яких створюються центри</t>
  </si>
  <si>
    <t>кількість осіб щодо підвищення кваліфікації та отримання професійної підготовки, осіб</t>
  </si>
  <si>
    <t xml:space="preserve">кількість сіл щодо організації виїзного побутового обслуговування населення  </t>
  </si>
  <si>
    <t xml:space="preserve">Райдержадміністраціїї, виконкоми міських рад </t>
  </si>
  <si>
    <t>будівництво та реконструкція під'їзних доріг з твердим покриттям до сільських населених пунктів і в сільських пунктах</t>
  </si>
  <si>
    <t>протяжність будівництва та реконструкції під'їзних доріг з твердим покриттям до сільських населених пунктів і в сільських пунктах, км</t>
  </si>
  <si>
    <t>кількість дітей, осіб</t>
  </si>
  <si>
    <t>кількість підприємств сфери побуту, одиниць</t>
  </si>
  <si>
    <t>кількість ринків підлягаючих вдосконаленню роботи, одиниць</t>
  </si>
  <si>
    <t>кількість шкіл , штук</t>
  </si>
  <si>
    <t>проведення семінарів, нарад,"круглих столів"</t>
  </si>
  <si>
    <t>кількість учасників у Всеукраїнських іграх, осіб</t>
  </si>
  <si>
    <t>Підвищення рівня побутового обслуговування</t>
  </si>
  <si>
    <t xml:space="preserve">придбання нового обладнання, ремонт </t>
  </si>
  <si>
    <t>організація харчування учнів (пільгової категорії та 1-4 кл)</t>
  </si>
  <si>
    <t>кількість учасників у конкурсі "Краще спортивне село", осіб</t>
  </si>
  <si>
    <t>кількість  учасників у багатоступеневій галузевій спартакіаді серед працівників лісового господарства, осіб</t>
  </si>
  <si>
    <t>сприяти створенню та функціонуванню спортивних клубів різних форм власності. Довести відсоток населення, яке займається у спортивних клубах до 3% від загальної кількості сільського населення. Передбачити відкриття фізкультурно-оздоровчого та спортивного клубу при Донецькій обласній  організації ВФСТ "Колос"</t>
  </si>
  <si>
    <t>Забезпечення розвитку культури і туризму</t>
  </si>
  <si>
    <t xml:space="preserve">створення мережі оптових ринків сільськогосподарської продукції </t>
  </si>
  <si>
    <t>Фінансово-економічне забезпечення створення оптових ринків сільськогосподарської продукції****</t>
  </si>
  <si>
    <t>Донецький обласний державний центр експертизи сортів рослин з державною інспекцією з охорони прав на сорти рослин у Донецькій області</t>
  </si>
  <si>
    <t xml:space="preserve">7.3. Розвиток житлового будівництва та комунального господарства </t>
  </si>
  <si>
    <t>приведення у відповідність до табеля оснащення комплектації обладнанням і інструментарієм сільських лікарських амбулаторій, дільничних лікарень,фельдшерсько-акушерських пунктів</t>
  </si>
  <si>
    <t xml:space="preserve">Донецький обласний Фонд підтримки індивідуального житлового будівництва на селі, Головне управління агропромислового розвитку облдержадміністрації, райдержадміністрації, виконкоми міських рад </t>
  </si>
  <si>
    <t>кількість центрів,щодо оснащення новим обладнанням, устаткуванням, сільськогосподарсь-кою та іншою технікою</t>
  </si>
  <si>
    <t>Обласна виробнича лабораторія продуктів переробки плодоовочів Головного управління агропромислового розвитку облдержадміністрації</t>
  </si>
  <si>
    <t xml:space="preserve">  Головне управління агропромислового розвитку облдержадміністрації, Громадська  організація "Донецька обласна сільськогосподарська дорадча служба"</t>
  </si>
  <si>
    <t>ТОВ "Агротех",      Головне управління агропромислового розвитку облдержадміністрації</t>
  </si>
  <si>
    <t>Виконкоми  міських рад, райдержадміністрації</t>
  </si>
  <si>
    <t>Оздоровлення дітей працівників агропромислового комплексу та соціальної сфери села</t>
  </si>
  <si>
    <t xml:space="preserve"> Головне управління агропромислового розвитку облдержадміністрації, Донецький ботанічний сад НАН України, виконкоми міських рад</t>
  </si>
  <si>
    <t xml:space="preserve">Сприяння збільшенню обсягів  виробництва молока та підвищення його якості </t>
  </si>
  <si>
    <t>5. Забезпечення розвитку фізичної культури і спорту  серед сільського населення *****</t>
  </si>
  <si>
    <t>*****  Протягом 2010-2011 років діє " Програма розвитку фізичної культури та спорту Донецької області на 2007-2011роки", затверджена Донецькою обласною радою від 23.11.2006 № 5/6-96.</t>
  </si>
  <si>
    <t>****** Фінасування заходів з обласного фонду охорони навколишнього природного середовища</t>
  </si>
  <si>
    <t>Розвиток інфраструктури охорони навколишнього природного середовища******</t>
  </si>
  <si>
    <t>кількість обладнання та інструментарія для сільських лікарських амбулаторій, дільничних лікарень,  одиниць</t>
  </si>
  <si>
    <t>будівництво водопровідних мереж в сільських населених пунктів</t>
  </si>
  <si>
    <t>реконструкція водопровідних мереж в сільських населених пунктів</t>
  </si>
  <si>
    <t>кількість комунального обладнання, машин та механізмів, одиниць</t>
  </si>
  <si>
    <t>Поліпшення газопостачання сільських населених пунктів</t>
  </si>
  <si>
    <t>Додаток 1</t>
  </si>
  <si>
    <t>8.3.5.  Охорона та підвищення родючості ґрунтів, екологізація сільськогосподарського виробництва та населених пунктів</t>
  </si>
  <si>
    <t>Надання фінансової допомоги у впровадженні сільськогосподарської дорадчої діяльності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</si>
</sst>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_-* #,##0.000&quot;р.&quot;_-;\-* #,##0.000&quot;р.&quot;_-;_-* &quot;-&quot;??&quot;р.&quot;_-;_-@_-"/>
    <numFmt numFmtId="180" formatCode="_-* #,##0.0000&quot;р.&quot;_-;\-* #,##0.0000&quot;р.&quot;_-;_-* &quot;-&quot;??&quot;р.&quot;_-;_-@_-"/>
    <numFmt numFmtId="181" formatCode="_-* #,##0.00000&quot;р.&quot;_-;\-* #,##0.00000&quot;р.&quot;_-;_-* &quot;-&quot;??&quot;р.&quot;_-;_-@_-"/>
    <numFmt numFmtId="182" formatCode="_-* #,##0.0&quot;р.&quot;_-;\-* #,##0.0&quot;р.&quot;_-;_-* &quot;-&quot;??&quot;р.&quot;_-;_-@_-"/>
    <numFmt numFmtId="183" formatCode="_-* #,##0&quot;р.&quot;_-;\-* #,##0&quot;р.&quot;_-;_-* &quot;-&quot;??&quot;р.&quot;_-;_-@_-"/>
    <numFmt numFmtId="184" formatCode="_-* #,##0.0_р_._-;\-* #,##0.0_р_._-;_-* &quot;-&quot;?_р_._-;_-@_-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ntiqua"/>
      <family val="0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2"/>
      <name val="Antiqua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78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2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" xfId="0" applyFill="1" applyBorder="1" applyAlignment="1">
      <alignment/>
    </xf>
    <xf numFmtId="0" fontId="9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justify"/>
    </xf>
    <xf numFmtId="0" fontId="12" fillId="0" borderId="3" xfId="0" applyFont="1" applyBorder="1" applyAlignment="1">
      <alignment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justify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4" fontId="9" fillId="0" borderId="4" xfId="16" applyFont="1" applyBorder="1" applyAlignment="1">
      <alignment horizontal="center" vertical="top" wrapText="1"/>
    </xf>
    <xf numFmtId="44" fontId="9" fillId="0" borderId="2" xfId="16" applyFont="1" applyBorder="1" applyAlignment="1">
      <alignment horizontal="center" vertical="top" wrapText="1"/>
    </xf>
    <xf numFmtId="44" fontId="9" fillId="0" borderId="3" xfId="16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justify" wrapText="1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20" fillId="0" borderId="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9" fillId="0" borderId="7" xfId="0" applyFont="1" applyBorder="1" applyAlignment="1">
      <alignment horizont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justify" wrapText="1"/>
    </xf>
    <xf numFmtId="0" fontId="18" fillId="0" borderId="0" xfId="0" applyFont="1" applyFill="1" applyAlignment="1">
      <alignment horizontal="left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8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44" fontId="1" fillId="0" borderId="1" xfId="16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19" fillId="0" borderId="7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4" fontId="1" fillId="0" borderId="4" xfId="16" applyFont="1" applyBorder="1" applyAlignment="1">
      <alignment vertical="top" wrapText="1"/>
    </xf>
    <xf numFmtId="44" fontId="1" fillId="0" borderId="2" xfId="16" applyFont="1" applyBorder="1" applyAlignment="1">
      <alignment vertical="top" wrapText="1"/>
    </xf>
    <xf numFmtId="44" fontId="1" fillId="0" borderId="3" xfId="16" applyFont="1" applyBorder="1" applyAlignment="1">
      <alignment vertical="top" wrapText="1"/>
    </xf>
    <xf numFmtId="44" fontId="1" fillId="0" borderId="1" xfId="16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" fillId="0" borderId="1" xfId="0" applyFont="1" applyBorder="1" applyAlignment="1" quotePrefix="1">
      <alignment horizontal="center" vertical="top" wrapText="1"/>
    </xf>
    <xf numFmtId="0" fontId="9" fillId="0" borderId="1" xfId="0" applyFont="1" applyFill="1" applyBorder="1" applyAlignment="1" quotePrefix="1">
      <alignment horizontal="center" vertical="top" wrapText="1"/>
    </xf>
    <xf numFmtId="0" fontId="1" fillId="0" borderId="1" xfId="0" applyFont="1" applyBorder="1" applyAlignment="1">
      <alignment horizontal="left"/>
    </xf>
    <xf numFmtId="44" fontId="9" fillId="0" borderId="1" xfId="16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9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" xfId="0" applyFont="1" applyBorder="1" applyAlignment="1" quotePrefix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372</xdr:row>
      <xdr:rowOff>0</xdr:rowOff>
    </xdr:from>
    <xdr:to>
      <xdr:col>18</xdr:col>
      <xdr:colOff>0</xdr:colOff>
      <xdr:row>372</xdr:row>
      <xdr:rowOff>0</xdr:rowOff>
    </xdr:to>
    <xdr:sp>
      <xdr:nvSpPr>
        <xdr:cNvPr id="1" name="Line 1"/>
        <xdr:cNvSpPr>
          <a:spLocks/>
        </xdr:cNvSpPr>
      </xdr:nvSpPr>
      <xdr:spPr>
        <a:xfrm>
          <a:off x="13230225" y="10253662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28575</xdr:colOff>
      <xdr:row>372</xdr:row>
      <xdr:rowOff>0</xdr:rowOff>
    </xdr:from>
    <xdr:to>
      <xdr:col>17</xdr:col>
      <xdr:colOff>733425</xdr:colOff>
      <xdr:row>372</xdr:row>
      <xdr:rowOff>0</xdr:rowOff>
    </xdr:to>
    <xdr:sp>
      <xdr:nvSpPr>
        <xdr:cNvPr id="2" name="Line 4"/>
        <xdr:cNvSpPr>
          <a:spLocks/>
        </xdr:cNvSpPr>
      </xdr:nvSpPr>
      <xdr:spPr>
        <a:xfrm>
          <a:off x="13249275" y="102536625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0"/>
  <sheetViews>
    <sheetView showZeros="0" tabSelected="1" zoomScale="70" zoomScaleNormal="70" zoomScaleSheetLayoutView="5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47" sqref="M747"/>
    </sheetView>
  </sheetViews>
  <sheetFormatPr defaultColWidth="9.00390625" defaultRowHeight="12.75"/>
  <cols>
    <col min="1" max="1" width="28.625" style="0" customWidth="1"/>
    <col min="2" max="2" width="23.25390625" style="66" customWidth="1"/>
    <col min="3" max="3" width="11.75390625" style="81" customWidth="1"/>
    <col min="4" max="4" width="7.125" style="81" customWidth="1"/>
    <col min="5" max="5" width="8.75390625" style="81" customWidth="1"/>
    <col min="6" max="6" width="9.25390625" style="81" customWidth="1"/>
    <col min="7" max="7" width="8.00390625" style="81" customWidth="1"/>
    <col min="8" max="8" width="8.25390625" style="81" customWidth="1"/>
    <col min="9" max="9" width="8.625" style="81" customWidth="1"/>
    <col min="10" max="10" width="27.875" style="7" customWidth="1"/>
    <col min="11" max="11" width="32.00390625" style="0" customWidth="1"/>
    <col min="12" max="12" width="10.25390625" style="81" customWidth="1"/>
    <col min="13" max="13" width="15.75390625" style="0" customWidth="1"/>
    <col min="14" max="14" width="12.25390625" style="0" customWidth="1"/>
    <col min="15" max="17" width="13.25390625" style="0" bestFit="1" customWidth="1"/>
    <col min="18" max="18" width="9.75390625" style="0" customWidth="1"/>
    <col min="19" max="19" width="9.25390625" style="0" bestFit="1" customWidth="1"/>
    <col min="20" max="20" width="10.375" style="0" bestFit="1" customWidth="1"/>
  </cols>
  <sheetData>
    <row r="1" ht="18.75">
      <c r="P1" s="24" t="s">
        <v>407</v>
      </c>
    </row>
    <row r="3" spans="1:18" ht="62.25" customHeight="1">
      <c r="A3" s="288" t="s">
        <v>174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8" ht="45.75" customHeight="1">
      <c r="A4" s="287" t="s">
        <v>177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18" ht="22.5" customHeight="1">
      <c r="A5" s="210" t="s">
        <v>314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205" t="s">
        <v>257</v>
      </c>
      <c r="R5" s="205"/>
    </row>
    <row r="6" spans="1:18" ht="36.75" customHeight="1">
      <c r="A6" s="139" t="s">
        <v>76</v>
      </c>
      <c r="B6" s="139" t="s">
        <v>77</v>
      </c>
      <c r="C6" s="146" t="s">
        <v>169</v>
      </c>
      <c r="D6" s="146" t="s">
        <v>78</v>
      </c>
      <c r="E6" s="146"/>
      <c r="F6" s="146"/>
      <c r="G6" s="146"/>
      <c r="H6" s="146"/>
      <c r="I6" s="146"/>
      <c r="J6" s="139" t="s">
        <v>79</v>
      </c>
      <c r="K6" s="146" t="s">
        <v>106</v>
      </c>
      <c r="L6" s="143" t="s">
        <v>80</v>
      </c>
      <c r="M6" s="3" t="s">
        <v>341</v>
      </c>
      <c r="N6" s="143" t="s">
        <v>81</v>
      </c>
      <c r="O6" s="143"/>
      <c r="P6" s="143"/>
      <c r="Q6" s="143"/>
      <c r="R6" s="143"/>
    </row>
    <row r="7" spans="1:18" ht="21.75" customHeight="1">
      <c r="A7" s="139"/>
      <c r="B7" s="139"/>
      <c r="C7" s="146"/>
      <c r="D7" s="143">
        <v>2010</v>
      </c>
      <c r="E7" s="143">
        <v>2011</v>
      </c>
      <c r="F7" s="143">
        <v>2012</v>
      </c>
      <c r="G7" s="143">
        <v>2013</v>
      </c>
      <c r="H7" s="143">
        <v>2014</v>
      </c>
      <c r="I7" s="143">
        <v>2015</v>
      </c>
      <c r="J7" s="139"/>
      <c r="K7" s="146"/>
      <c r="L7" s="143"/>
      <c r="M7" s="117" t="s">
        <v>176</v>
      </c>
      <c r="N7" s="117" t="s">
        <v>339</v>
      </c>
      <c r="O7" s="117" t="s">
        <v>136</v>
      </c>
      <c r="P7" s="143" t="s">
        <v>137</v>
      </c>
      <c r="Q7" s="143" t="s">
        <v>82</v>
      </c>
      <c r="R7" s="143" t="s">
        <v>89</v>
      </c>
    </row>
    <row r="8" spans="1:18" ht="15.75" customHeight="1">
      <c r="A8" s="139"/>
      <c r="B8" s="139"/>
      <c r="C8" s="146"/>
      <c r="D8" s="143"/>
      <c r="E8" s="143"/>
      <c r="F8" s="143"/>
      <c r="G8" s="143"/>
      <c r="H8" s="143"/>
      <c r="I8" s="143"/>
      <c r="J8" s="139"/>
      <c r="K8" s="146"/>
      <c r="L8" s="143"/>
      <c r="M8" s="117"/>
      <c r="N8" s="117"/>
      <c r="O8" s="117"/>
      <c r="P8" s="143"/>
      <c r="Q8" s="143"/>
      <c r="R8" s="143"/>
    </row>
    <row r="9" spans="1:20" ht="21.75" customHeight="1">
      <c r="A9" s="136" t="s">
        <v>359</v>
      </c>
      <c r="B9" s="139" t="s">
        <v>138</v>
      </c>
      <c r="C9" s="146">
        <v>1124</v>
      </c>
      <c r="D9" s="146">
        <v>1124</v>
      </c>
      <c r="E9" s="146"/>
      <c r="F9" s="146"/>
      <c r="G9" s="146"/>
      <c r="H9" s="146"/>
      <c r="I9" s="146"/>
      <c r="J9" s="174" t="s">
        <v>360</v>
      </c>
      <c r="K9" s="110" t="s">
        <v>281</v>
      </c>
      <c r="L9" s="11">
        <v>2010</v>
      </c>
      <c r="M9" s="11">
        <v>1000</v>
      </c>
      <c r="N9" s="11">
        <v>1000</v>
      </c>
      <c r="O9" s="11"/>
      <c r="P9" s="11"/>
      <c r="Q9" s="11"/>
      <c r="R9" s="11"/>
      <c r="T9" s="30"/>
    </row>
    <row r="10" spans="1:20" ht="21.75" customHeight="1">
      <c r="A10" s="136"/>
      <c r="B10" s="139"/>
      <c r="C10" s="146"/>
      <c r="D10" s="146"/>
      <c r="E10" s="146"/>
      <c r="F10" s="146"/>
      <c r="G10" s="146"/>
      <c r="H10" s="146"/>
      <c r="I10" s="146"/>
      <c r="J10" s="174"/>
      <c r="K10" s="110"/>
      <c r="L10" s="11">
        <v>2011</v>
      </c>
      <c r="M10" s="11"/>
      <c r="N10" s="11"/>
      <c r="O10" s="11"/>
      <c r="P10" s="11"/>
      <c r="Q10" s="11"/>
      <c r="R10" s="11"/>
      <c r="T10" s="30"/>
    </row>
    <row r="11" spans="1:20" ht="21.75" customHeight="1">
      <c r="A11" s="136"/>
      <c r="B11" s="139"/>
      <c r="C11" s="146"/>
      <c r="D11" s="146"/>
      <c r="E11" s="146"/>
      <c r="F11" s="146"/>
      <c r="G11" s="146"/>
      <c r="H11" s="146"/>
      <c r="I11" s="146"/>
      <c r="J11" s="174"/>
      <c r="K11" s="110"/>
      <c r="L11" s="11">
        <v>2012</v>
      </c>
      <c r="M11" s="11"/>
      <c r="N11" s="11"/>
      <c r="O11" s="11"/>
      <c r="P11" s="11"/>
      <c r="Q11" s="11"/>
      <c r="R11" s="11"/>
      <c r="T11" s="30"/>
    </row>
    <row r="12" spans="1:20" ht="21.75" customHeight="1">
      <c r="A12" s="136"/>
      <c r="B12" s="139"/>
      <c r="C12" s="146"/>
      <c r="D12" s="146"/>
      <c r="E12" s="146"/>
      <c r="F12" s="146"/>
      <c r="G12" s="146"/>
      <c r="H12" s="146"/>
      <c r="I12" s="146"/>
      <c r="J12" s="174"/>
      <c r="K12" s="110"/>
      <c r="L12" s="11">
        <v>2013</v>
      </c>
      <c r="M12" s="11"/>
      <c r="N12" s="11"/>
      <c r="O12" s="11"/>
      <c r="P12" s="11"/>
      <c r="Q12" s="11"/>
      <c r="R12" s="11"/>
      <c r="T12" s="30"/>
    </row>
    <row r="13" spans="1:20" ht="21.75" customHeight="1">
      <c r="A13" s="136"/>
      <c r="B13" s="139"/>
      <c r="C13" s="146"/>
      <c r="D13" s="146"/>
      <c r="E13" s="146"/>
      <c r="F13" s="146"/>
      <c r="G13" s="146"/>
      <c r="H13" s="146"/>
      <c r="I13" s="146"/>
      <c r="J13" s="174"/>
      <c r="K13" s="110"/>
      <c r="L13" s="11">
        <v>2014</v>
      </c>
      <c r="M13" s="11"/>
      <c r="N13" s="11"/>
      <c r="O13" s="11"/>
      <c r="P13" s="11"/>
      <c r="Q13" s="11"/>
      <c r="R13" s="11"/>
      <c r="T13" s="30"/>
    </row>
    <row r="14" spans="1:20" ht="33.75" customHeight="1">
      <c r="A14" s="136"/>
      <c r="B14" s="139"/>
      <c r="C14" s="146"/>
      <c r="D14" s="146"/>
      <c r="E14" s="146"/>
      <c r="F14" s="146"/>
      <c r="G14" s="146"/>
      <c r="H14" s="146"/>
      <c r="I14" s="146"/>
      <c r="J14" s="174"/>
      <c r="K14" s="110"/>
      <c r="L14" s="11">
        <v>2015</v>
      </c>
      <c r="M14" s="11"/>
      <c r="N14" s="11"/>
      <c r="O14" s="11"/>
      <c r="P14" s="11"/>
      <c r="Q14" s="11"/>
      <c r="R14" s="11"/>
      <c r="T14" s="30"/>
    </row>
    <row r="15" spans="1:20" ht="21.75" customHeight="1">
      <c r="A15" s="210" t="s">
        <v>315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7"/>
      <c r="T15" s="30"/>
    </row>
    <row r="16" spans="1:20" ht="21.75" customHeight="1">
      <c r="A16" s="199" t="s">
        <v>75</v>
      </c>
      <c r="B16" s="218" t="s">
        <v>342</v>
      </c>
      <c r="C16" s="148">
        <f>D16+E16+F16+G16+H16+I16</f>
        <v>15</v>
      </c>
      <c r="D16" s="148">
        <v>3</v>
      </c>
      <c r="E16" s="148">
        <v>3</v>
      </c>
      <c r="F16" s="148">
        <v>3</v>
      </c>
      <c r="G16" s="148">
        <v>2</v>
      </c>
      <c r="H16" s="148">
        <v>2</v>
      </c>
      <c r="I16" s="148">
        <v>2</v>
      </c>
      <c r="J16" s="199" t="s">
        <v>344</v>
      </c>
      <c r="K16" s="148" t="s">
        <v>343</v>
      </c>
      <c r="L16" s="11">
        <v>2010</v>
      </c>
      <c r="M16" s="11"/>
      <c r="N16" s="11"/>
      <c r="O16" s="11"/>
      <c r="P16" s="11"/>
      <c r="Q16" s="11"/>
      <c r="R16" s="11"/>
      <c r="T16" s="30"/>
    </row>
    <row r="17" spans="1:20" ht="21.75" customHeight="1">
      <c r="A17" s="200"/>
      <c r="B17" s="219"/>
      <c r="C17" s="149"/>
      <c r="D17" s="149"/>
      <c r="E17" s="149"/>
      <c r="F17" s="149"/>
      <c r="G17" s="149"/>
      <c r="H17" s="149"/>
      <c r="I17" s="149"/>
      <c r="J17" s="200"/>
      <c r="K17" s="149"/>
      <c r="L17" s="11">
        <v>2011</v>
      </c>
      <c r="M17" s="25">
        <f aca="true" t="shared" si="0" ref="M17:M27">N17+O17+P17+Q17+R17</f>
        <v>625.178</v>
      </c>
      <c r="N17" s="25">
        <v>577.178</v>
      </c>
      <c r="O17" s="25"/>
      <c r="P17" s="25">
        <v>48</v>
      </c>
      <c r="Q17" s="25"/>
      <c r="R17" s="25"/>
      <c r="T17" s="30"/>
    </row>
    <row r="18" spans="1:20" ht="21.75" customHeight="1">
      <c r="A18" s="200"/>
      <c r="B18" s="219"/>
      <c r="C18" s="149"/>
      <c r="D18" s="149"/>
      <c r="E18" s="149"/>
      <c r="F18" s="149"/>
      <c r="G18" s="149"/>
      <c r="H18" s="149"/>
      <c r="I18" s="149"/>
      <c r="J18" s="200"/>
      <c r="K18" s="149"/>
      <c r="L18" s="11">
        <v>2012</v>
      </c>
      <c r="M18" s="25">
        <f t="shared" si="0"/>
        <v>625.178</v>
      </c>
      <c r="N18" s="25">
        <v>577.178</v>
      </c>
      <c r="O18" s="25"/>
      <c r="P18" s="25">
        <v>48</v>
      </c>
      <c r="Q18" s="25"/>
      <c r="R18" s="25"/>
      <c r="T18" s="30"/>
    </row>
    <row r="19" spans="1:20" ht="21.75" customHeight="1">
      <c r="A19" s="200"/>
      <c r="B19" s="219"/>
      <c r="C19" s="149"/>
      <c r="D19" s="149"/>
      <c r="E19" s="149"/>
      <c r="F19" s="149"/>
      <c r="G19" s="149"/>
      <c r="H19" s="149"/>
      <c r="I19" s="149"/>
      <c r="J19" s="200"/>
      <c r="K19" s="149"/>
      <c r="L19" s="11">
        <v>2013</v>
      </c>
      <c r="M19" s="25">
        <f t="shared" si="0"/>
        <v>625.178</v>
      </c>
      <c r="N19" s="25">
        <v>577.178</v>
      </c>
      <c r="O19" s="25"/>
      <c r="P19" s="25">
        <v>48</v>
      </c>
      <c r="Q19" s="25"/>
      <c r="R19" s="25"/>
      <c r="T19" s="30"/>
    </row>
    <row r="20" spans="1:20" ht="21.75" customHeight="1">
      <c r="A20" s="200"/>
      <c r="B20" s="219"/>
      <c r="C20" s="149"/>
      <c r="D20" s="149"/>
      <c r="E20" s="149"/>
      <c r="F20" s="149"/>
      <c r="G20" s="149"/>
      <c r="H20" s="149"/>
      <c r="I20" s="149"/>
      <c r="J20" s="200"/>
      <c r="K20" s="149"/>
      <c r="L20" s="11">
        <v>2014</v>
      </c>
      <c r="M20" s="25">
        <f t="shared" si="0"/>
        <v>625.178</v>
      </c>
      <c r="N20" s="25">
        <v>577.178</v>
      </c>
      <c r="O20" s="25"/>
      <c r="P20" s="25">
        <v>48</v>
      </c>
      <c r="Q20" s="25"/>
      <c r="R20" s="25"/>
      <c r="T20" s="30"/>
    </row>
    <row r="21" spans="1:20" ht="30.75" customHeight="1">
      <c r="A21" s="201"/>
      <c r="B21" s="118"/>
      <c r="C21" s="150"/>
      <c r="D21" s="150"/>
      <c r="E21" s="150"/>
      <c r="F21" s="150"/>
      <c r="G21" s="150"/>
      <c r="H21" s="150"/>
      <c r="I21" s="150"/>
      <c r="J21" s="201"/>
      <c r="K21" s="150"/>
      <c r="L21" s="11">
        <v>2015</v>
      </c>
      <c r="M21" s="25">
        <f t="shared" si="0"/>
        <v>625.178</v>
      </c>
      <c r="N21" s="25">
        <v>577.178</v>
      </c>
      <c r="O21" s="25"/>
      <c r="P21" s="25">
        <v>48</v>
      </c>
      <c r="Q21" s="25"/>
      <c r="R21" s="25"/>
      <c r="T21" s="30"/>
    </row>
    <row r="22" spans="1:20" ht="21.75" customHeight="1">
      <c r="A22" s="139" t="s">
        <v>345</v>
      </c>
      <c r="B22" s="117" t="s">
        <v>209</v>
      </c>
      <c r="C22" s="143">
        <f>SUM(D22:I27)</f>
        <v>306</v>
      </c>
      <c r="D22" s="143">
        <v>91</v>
      </c>
      <c r="E22" s="146">
        <v>75</v>
      </c>
      <c r="F22" s="146">
        <v>35</v>
      </c>
      <c r="G22" s="146">
        <v>35</v>
      </c>
      <c r="H22" s="146">
        <v>35</v>
      </c>
      <c r="I22" s="146">
        <v>35</v>
      </c>
      <c r="J22" s="139" t="s">
        <v>347</v>
      </c>
      <c r="K22" s="148" t="s">
        <v>343</v>
      </c>
      <c r="L22" s="11">
        <v>2010</v>
      </c>
      <c r="M22" s="25">
        <f t="shared" si="0"/>
        <v>10642</v>
      </c>
      <c r="N22" s="25"/>
      <c r="O22" s="25"/>
      <c r="P22" s="25">
        <v>10642</v>
      </c>
      <c r="Q22" s="25"/>
      <c r="R22" s="25"/>
      <c r="T22" s="30"/>
    </row>
    <row r="23" spans="1:20" ht="21.75" customHeight="1">
      <c r="A23" s="139"/>
      <c r="B23" s="117"/>
      <c r="C23" s="143"/>
      <c r="D23" s="143"/>
      <c r="E23" s="146"/>
      <c r="F23" s="146"/>
      <c r="G23" s="146"/>
      <c r="H23" s="146"/>
      <c r="I23" s="146"/>
      <c r="J23" s="139"/>
      <c r="K23" s="149"/>
      <c r="L23" s="11">
        <v>2011</v>
      </c>
      <c r="M23" s="25">
        <f t="shared" si="0"/>
        <v>3883</v>
      </c>
      <c r="N23" s="25"/>
      <c r="O23" s="25"/>
      <c r="P23" s="25">
        <v>3883</v>
      </c>
      <c r="Q23" s="25"/>
      <c r="R23" s="25"/>
      <c r="T23" s="30"/>
    </row>
    <row r="24" spans="1:20" ht="21.75" customHeight="1">
      <c r="A24" s="139"/>
      <c r="B24" s="117"/>
      <c r="C24" s="143"/>
      <c r="D24" s="143"/>
      <c r="E24" s="146"/>
      <c r="F24" s="146"/>
      <c r="G24" s="146"/>
      <c r="H24" s="146"/>
      <c r="I24" s="146"/>
      <c r="J24" s="139"/>
      <c r="K24" s="149"/>
      <c r="L24" s="11">
        <v>2012</v>
      </c>
      <c r="M24" s="25">
        <f t="shared" si="0"/>
        <v>2870</v>
      </c>
      <c r="N24" s="25"/>
      <c r="O24" s="25"/>
      <c r="P24" s="25">
        <v>2870</v>
      </c>
      <c r="Q24" s="25"/>
      <c r="R24" s="25"/>
      <c r="T24" s="30"/>
    </row>
    <row r="25" spans="1:20" ht="21.75" customHeight="1">
      <c r="A25" s="139"/>
      <c r="B25" s="117"/>
      <c r="C25" s="143"/>
      <c r="D25" s="143"/>
      <c r="E25" s="146"/>
      <c r="F25" s="146"/>
      <c r="G25" s="146"/>
      <c r="H25" s="146"/>
      <c r="I25" s="146"/>
      <c r="J25" s="139"/>
      <c r="K25" s="149"/>
      <c r="L25" s="11">
        <v>2013</v>
      </c>
      <c r="M25" s="25">
        <f t="shared" si="0"/>
        <v>2870</v>
      </c>
      <c r="N25" s="25"/>
      <c r="O25" s="25"/>
      <c r="P25" s="25">
        <v>2870</v>
      </c>
      <c r="Q25" s="25"/>
      <c r="R25" s="25"/>
      <c r="T25" s="30"/>
    </row>
    <row r="26" spans="1:20" ht="21.75" customHeight="1">
      <c r="A26" s="139"/>
      <c r="B26" s="117"/>
      <c r="C26" s="143"/>
      <c r="D26" s="143"/>
      <c r="E26" s="146"/>
      <c r="F26" s="146"/>
      <c r="G26" s="146"/>
      <c r="H26" s="146"/>
      <c r="I26" s="146"/>
      <c r="J26" s="139"/>
      <c r="K26" s="149"/>
      <c r="L26" s="11">
        <v>2014</v>
      </c>
      <c r="M26" s="25">
        <f t="shared" si="0"/>
        <v>2870</v>
      </c>
      <c r="N26" s="25"/>
      <c r="O26" s="25"/>
      <c r="P26" s="25">
        <v>2870</v>
      </c>
      <c r="Q26" s="25"/>
      <c r="R26" s="25"/>
      <c r="T26" s="30"/>
    </row>
    <row r="27" spans="1:20" ht="30" customHeight="1">
      <c r="A27" s="139"/>
      <c r="B27" s="117"/>
      <c r="C27" s="143"/>
      <c r="D27" s="143"/>
      <c r="E27" s="146"/>
      <c r="F27" s="146"/>
      <c r="G27" s="146"/>
      <c r="H27" s="146"/>
      <c r="I27" s="146"/>
      <c r="J27" s="139"/>
      <c r="K27" s="150"/>
      <c r="L27" s="11">
        <v>2015</v>
      </c>
      <c r="M27" s="25">
        <f t="shared" si="0"/>
        <v>2870</v>
      </c>
      <c r="N27" s="25"/>
      <c r="O27" s="25"/>
      <c r="P27" s="25">
        <v>2870</v>
      </c>
      <c r="Q27" s="25"/>
      <c r="R27" s="25"/>
      <c r="T27" s="30"/>
    </row>
    <row r="28" spans="1:20" ht="2.25" customHeight="1" hidden="1">
      <c r="A28" s="139" t="s">
        <v>346</v>
      </c>
      <c r="B28" s="139" t="s">
        <v>402</v>
      </c>
      <c r="C28" s="143">
        <v>602</v>
      </c>
      <c r="D28" s="143">
        <v>100</v>
      </c>
      <c r="E28" s="146">
        <v>100</v>
      </c>
      <c r="F28" s="146">
        <v>100</v>
      </c>
      <c r="G28" s="146">
        <v>100</v>
      </c>
      <c r="H28" s="146">
        <v>100</v>
      </c>
      <c r="I28" s="146">
        <v>102</v>
      </c>
      <c r="J28" s="308" t="s">
        <v>388</v>
      </c>
      <c r="K28" s="146" t="s">
        <v>343</v>
      </c>
      <c r="L28" s="11"/>
      <c r="M28" s="11"/>
      <c r="N28" s="11"/>
      <c r="O28" s="11"/>
      <c r="P28" s="11"/>
      <c r="Q28" s="11"/>
      <c r="R28" s="11"/>
      <c r="T28" s="30"/>
    </row>
    <row r="29" spans="1:20" ht="21.75" customHeight="1">
      <c r="A29" s="139"/>
      <c r="B29" s="139"/>
      <c r="C29" s="143"/>
      <c r="D29" s="143"/>
      <c r="E29" s="146"/>
      <c r="F29" s="146"/>
      <c r="G29" s="146"/>
      <c r="H29" s="146"/>
      <c r="I29" s="146"/>
      <c r="J29" s="139"/>
      <c r="K29" s="146"/>
      <c r="L29" s="11">
        <v>2010</v>
      </c>
      <c r="M29" s="25">
        <f aca="true" t="shared" si="1" ref="M29:M34">N29+O29+P29+Q29+R29</f>
        <v>4083</v>
      </c>
      <c r="N29" s="25">
        <v>3661</v>
      </c>
      <c r="O29" s="25"/>
      <c r="P29" s="25">
        <v>422</v>
      </c>
      <c r="Q29" s="25"/>
      <c r="R29" s="25"/>
      <c r="T29" s="30"/>
    </row>
    <row r="30" spans="1:20" ht="21.75" customHeight="1">
      <c r="A30" s="139"/>
      <c r="B30" s="139"/>
      <c r="C30" s="143"/>
      <c r="D30" s="143"/>
      <c r="E30" s="146"/>
      <c r="F30" s="146"/>
      <c r="G30" s="146"/>
      <c r="H30" s="146"/>
      <c r="I30" s="146"/>
      <c r="J30" s="139"/>
      <c r="K30" s="146"/>
      <c r="L30" s="11">
        <v>2011</v>
      </c>
      <c r="M30" s="25">
        <f t="shared" si="1"/>
        <v>4078</v>
      </c>
      <c r="N30" s="25">
        <v>3644</v>
      </c>
      <c r="O30" s="25"/>
      <c r="P30" s="25">
        <v>434</v>
      </c>
      <c r="Q30" s="25"/>
      <c r="R30" s="25"/>
      <c r="T30" s="30"/>
    </row>
    <row r="31" spans="1:20" ht="21.75" customHeight="1">
      <c r="A31" s="139"/>
      <c r="B31" s="139"/>
      <c r="C31" s="143"/>
      <c r="D31" s="143"/>
      <c r="E31" s="146"/>
      <c r="F31" s="146"/>
      <c r="G31" s="146"/>
      <c r="H31" s="146"/>
      <c r="I31" s="146"/>
      <c r="J31" s="139"/>
      <c r="K31" s="146"/>
      <c r="L31" s="11">
        <v>2012</v>
      </c>
      <c r="M31" s="25">
        <f t="shared" si="1"/>
        <v>4059</v>
      </c>
      <c r="N31" s="25">
        <v>3645</v>
      </c>
      <c r="O31" s="25"/>
      <c r="P31" s="25">
        <v>414</v>
      </c>
      <c r="Q31" s="25"/>
      <c r="R31" s="25"/>
      <c r="T31" s="30"/>
    </row>
    <row r="32" spans="1:20" ht="21.75" customHeight="1">
      <c r="A32" s="139"/>
      <c r="B32" s="139"/>
      <c r="C32" s="143"/>
      <c r="D32" s="143"/>
      <c r="E32" s="146"/>
      <c r="F32" s="146"/>
      <c r="G32" s="146"/>
      <c r="H32" s="146"/>
      <c r="I32" s="146"/>
      <c r="J32" s="139"/>
      <c r="K32" s="146"/>
      <c r="L32" s="11">
        <v>2013</v>
      </c>
      <c r="M32" s="25">
        <f t="shared" si="1"/>
        <v>4037</v>
      </c>
      <c r="N32" s="25">
        <v>3643</v>
      </c>
      <c r="O32" s="25"/>
      <c r="P32" s="25">
        <v>394</v>
      </c>
      <c r="Q32" s="25"/>
      <c r="R32" s="25"/>
      <c r="T32" s="30"/>
    </row>
    <row r="33" spans="1:20" ht="21.75" customHeight="1">
      <c r="A33" s="139"/>
      <c r="B33" s="139"/>
      <c r="C33" s="143"/>
      <c r="D33" s="143"/>
      <c r="E33" s="146"/>
      <c r="F33" s="146"/>
      <c r="G33" s="146"/>
      <c r="H33" s="146"/>
      <c r="I33" s="146"/>
      <c r="J33" s="139"/>
      <c r="K33" s="146"/>
      <c r="L33" s="11">
        <v>2014</v>
      </c>
      <c r="M33" s="25">
        <f t="shared" si="1"/>
        <v>3961</v>
      </c>
      <c r="N33" s="25">
        <v>3543</v>
      </c>
      <c r="O33" s="25"/>
      <c r="P33" s="25">
        <v>418</v>
      </c>
      <c r="Q33" s="25"/>
      <c r="R33" s="25"/>
      <c r="T33" s="30"/>
    </row>
    <row r="34" spans="1:20" ht="29.25" customHeight="1">
      <c r="A34" s="139"/>
      <c r="B34" s="139"/>
      <c r="C34" s="121"/>
      <c r="D34" s="121"/>
      <c r="E34" s="148"/>
      <c r="F34" s="148"/>
      <c r="G34" s="148"/>
      <c r="H34" s="148"/>
      <c r="I34" s="148"/>
      <c r="J34" s="139"/>
      <c r="K34" s="146"/>
      <c r="L34" s="11">
        <v>2015</v>
      </c>
      <c r="M34" s="25">
        <f t="shared" si="1"/>
        <v>3942</v>
      </c>
      <c r="N34" s="25">
        <v>3542</v>
      </c>
      <c r="O34" s="25"/>
      <c r="P34" s="25">
        <v>400</v>
      </c>
      <c r="Q34" s="25"/>
      <c r="R34" s="25"/>
      <c r="T34" s="30"/>
    </row>
    <row r="35" spans="1:20" ht="18.75" customHeight="1">
      <c r="A35" s="139" t="s">
        <v>226</v>
      </c>
      <c r="B35" s="139" t="s">
        <v>361</v>
      </c>
      <c r="C35" s="143">
        <v>397</v>
      </c>
      <c r="D35" s="186">
        <v>60</v>
      </c>
      <c r="E35" s="186">
        <v>64</v>
      </c>
      <c r="F35" s="186">
        <v>66</v>
      </c>
      <c r="G35" s="186">
        <v>66</v>
      </c>
      <c r="H35" s="186">
        <v>72</v>
      </c>
      <c r="I35" s="186">
        <v>69</v>
      </c>
      <c r="J35" s="276" t="s">
        <v>363</v>
      </c>
      <c r="K35" s="146" t="s">
        <v>343</v>
      </c>
      <c r="L35" s="11"/>
      <c r="M35" s="25"/>
      <c r="N35" s="25"/>
      <c r="O35" s="25"/>
      <c r="P35" s="25"/>
      <c r="Q35" s="31"/>
      <c r="R35" s="25"/>
      <c r="T35" s="30"/>
    </row>
    <row r="36" spans="1:24" ht="21.75" customHeight="1">
      <c r="A36" s="139"/>
      <c r="B36" s="139"/>
      <c r="C36" s="143"/>
      <c r="D36" s="186"/>
      <c r="E36" s="186"/>
      <c r="F36" s="186"/>
      <c r="G36" s="186"/>
      <c r="H36" s="186"/>
      <c r="I36" s="186"/>
      <c r="J36" s="276"/>
      <c r="K36" s="146"/>
      <c r="L36" s="11">
        <v>2010</v>
      </c>
      <c r="M36" s="25">
        <f aca="true" t="shared" si="2" ref="M36:M41">N36+O36+P36+Q36+R36</f>
        <v>1019.348</v>
      </c>
      <c r="N36" s="25">
        <v>1019.348</v>
      </c>
      <c r="O36" s="25"/>
      <c r="P36" s="25"/>
      <c r="Q36" s="31"/>
      <c r="R36" s="25"/>
      <c r="S36" s="30"/>
      <c r="T36" s="30"/>
      <c r="V36" s="30"/>
      <c r="W36" s="30"/>
      <c r="X36" s="30"/>
    </row>
    <row r="37" spans="1:24" ht="21.75" customHeight="1">
      <c r="A37" s="139"/>
      <c r="B37" s="139"/>
      <c r="C37" s="143"/>
      <c r="D37" s="186"/>
      <c r="E37" s="186"/>
      <c r="F37" s="186"/>
      <c r="G37" s="186"/>
      <c r="H37" s="186"/>
      <c r="I37" s="186"/>
      <c r="J37" s="276"/>
      <c r="K37" s="146"/>
      <c r="L37" s="11">
        <v>2011</v>
      </c>
      <c r="M37" s="25">
        <f t="shared" si="2"/>
        <v>971.669</v>
      </c>
      <c r="N37" s="25">
        <v>971.669</v>
      </c>
      <c r="O37" s="25"/>
      <c r="P37" s="25"/>
      <c r="Q37" s="25"/>
      <c r="R37" s="25"/>
      <c r="S37" s="30"/>
      <c r="T37" s="30"/>
      <c r="V37" s="30"/>
      <c r="W37" s="30"/>
      <c r="X37" s="30"/>
    </row>
    <row r="38" spans="1:24" ht="21.75" customHeight="1">
      <c r="A38" s="139"/>
      <c r="B38" s="139"/>
      <c r="C38" s="143"/>
      <c r="D38" s="186"/>
      <c r="E38" s="186"/>
      <c r="F38" s="186"/>
      <c r="G38" s="186"/>
      <c r="H38" s="186"/>
      <c r="I38" s="186"/>
      <c r="J38" s="276"/>
      <c r="K38" s="146"/>
      <c r="L38" s="11">
        <v>2012</v>
      </c>
      <c r="M38" s="25">
        <f t="shared" si="2"/>
        <v>1163.277</v>
      </c>
      <c r="N38" s="25">
        <v>1163.277</v>
      </c>
      <c r="O38" s="25"/>
      <c r="P38" s="25"/>
      <c r="Q38" s="25"/>
      <c r="R38" s="25"/>
      <c r="S38" s="30"/>
      <c r="T38" s="30"/>
      <c r="V38" s="30"/>
      <c r="W38" s="30"/>
      <c r="X38" s="30"/>
    </row>
    <row r="39" spans="1:24" ht="21.75" customHeight="1">
      <c r="A39" s="139"/>
      <c r="B39" s="139"/>
      <c r="C39" s="143"/>
      <c r="D39" s="186"/>
      <c r="E39" s="186"/>
      <c r="F39" s="186"/>
      <c r="G39" s="186"/>
      <c r="H39" s="186"/>
      <c r="I39" s="186"/>
      <c r="J39" s="276"/>
      <c r="K39" s="146"/>
      <c r="L39" s="11">
        <v>2013</v>
      </c>
      <c r="M39" s="25">
        <f t="shared" si="2"/>
        <v>1070.669</v>
      </c>
      <c r="N39" s="25">
        <v>1070.669</v>
      </c>
      <c r="O39" s="25"/>
      <c r="P39" s="25"/>
      <c r="Q39" s="25"/>
      <c r="R39" s="25"/>
      <c r="S39" s="30"/>
      <c r="T39" s="30"/>
      <c r="V39" s="30"/>
      <c r="W39" s="30"/>
      <c r="X39" s="30"/>
    </row>
    <row r="40" spans="1:24" ht="21.75" customHeight="1">
      <c r="A40" s="139"/>
      <c r="B40" s="139"/>
      <c r="C40" s="143"/>
      <c r="D40" s="186"/>
      <c r="E40" s="186"/>
      <c r="F40" s="186"/>
      <c r="G40" s="186"/>
      <c r="H40" s="186"/>
      <c r="I40" s="186"/>
      <c r="J40" s="276"/>
      <c r="K40" s="146"/>
      <c r="L40" s="11">
        <v>2014</v>
      </c>
      <c r="M40" s="25">
        <f t="shared" si="2"/>
        <v>1366.134</v>
      </c>
      <c r="N40" s="25">
        <v>1366.134</v>
      </c>
      <c r="O40" s="25"/>
      <c r="P40" s="25"/>
      <c r="Q40" s="25"/>
      <c r="R40" s="25"/>
      <c r="S40" s="30"/>
      <c r="T40" s="30"/>
      <c r="V40" s="30"/>
      <c r="W40" s="30"/>
      <c r="X40" s="30"/>
    </row>
    <row r="41" spans="1:24" ht="18.75" customHeight="1">
      <c r="A41" s="139"/>
      <c r="B41" s="139"/>
      <c r="C41" s="143"/>
      <c r="D41" s="186"/>
      <c r="E41" s="186"/>
      <c r="F41" s="186"/>
      <c r="G41" s="186"/>
      <c r="H41" s="186"/>
      <c r="I41" s="186"/>
      <c r="J41" s="276"/>
      <c r="K41" s="146"/>
      <c r="L41" s="11">
        <v>2015</v>
      </c>
      <c r="M41" s="25">
        <f t="shared" si="2"/>
        <v>1263.742</v>
      </c>
      <c r="N41" s="25">
        <v>1263.742</v>
      </c>
      <c r="O41" s="25"/>
      <c r="P41" s="25"/>
      <c r="Q41" s="25"/>
      <c r="R41" s="25"/>
      <c r="S41" s="30"/>
      <c r="T41" s="30"/>
      <c r="V41" s="30"/>
      <c r="W41" s="30"/>
      <c r="X41" s="30"/>
    </row>
    <row r="42" spans="1:22" ht="21.75" customHeight="1">
      <c r="A42" s="199" t="s">
        <v>246</v>
      </c>
      <c r="B42" s="139" t="s">
        <v>362</v>
      </c>
      <c r="C42" s="146">
        <v>1</v>
      </c>
      <c r="D42" s="146"/>
      <c r="E42" s="146"/>
      <c r="F42" s="146"/>
      <c r="G42" s="146"/>
      <c r="H42" s="146"/>
      <c r="I42" s="146"/>
      <c r="J42" s="199" t="s">
        <v>348</v>
      </c>
      <c r="K42" s="148" t="s">
        <v>343</v>
      </c>
      <c r="L42" s="11">
        <v>2010</v>
      </c>
      <c r="M42" s="25">
        <v>250</v>
      </c>
      <c r="N42" s="25"/>
      <c r="O42" s="25"/>
      <c r="P42" s="25">
        <v>250</v>
      </c>
      <c r="Q42" s="25"/>
      <c r="R42" s="25"/>
      <c r="S42" s="30"/>
      <c r="T42" s="30"/>
      <c r="V42" s="30"/>
    </row>
    <row r="43" spans="1:20" ht="21.75" customHeight="1">
      <c r="A43" s="200"/>
      <c r="B43" s="139"/>
      <c r="C43" s="146"/>
      <c r="D43" s="146"/>
      <c r="E43" s="146"/>
      <c r="F43" s="146"/>
      <c r="G43" s="146"/>
      <c r="H43" s="146"/>
      <c r="I43" s="146"/>
      <c r="J43" s="200"/>
      <c r="K43" s="149"/>
      <c r="L43" s="11">
        <v>2011</v>
      </c>
      <c r="M43" s="25">
        <v>250</v>
      </c>
      <c r="N43" s="25"/>
      <c r="O43" s="25"/>
      <c r="P43" s="25">
        <v>250</v>
      </c>
      <c r="Q43" s="25"/>
      <c r="R43" s="25"/>
      <c r="T43" s="30"/>
    </row>
    <row r="44" spans="1:20" ht="21.75" customHeight="1">
      <c r="A44" s="200"/>
      <c r="B44" s="139"/>
      <c r="C44" s="146"/>
      <c r="D44" s="146"/>
      <c r="E44" s="146"/>
      <c r="F44" s="146"/>
      <c r="G44" s="146"/>
      <c r="H44" s="146"/>
      <c r="I44" s="146"/>
      <c r="J44" s="200"/>
      <c r="K44" s="149"/>
      <c r="L44" s="11">
        <v>2012</v>
      </c>
      <c r="M44" s="25"/>
      <c r="N44" s="25"/>
      <c r="O44" s="25"/>
      <c r="P44" s="25"/>
      <c r="Q44" s="25"/>
      <c r="R44" s="25"/>
      <c r="T44" s="30"/>
    </row>
    <row r="45" spans="1:20" ht="21.75" customHeight="1">
      <c r="A45" s="200"/>
      <c r="B45" s="139"/>
      <c r="C45" s="146"/>
      <c r="D45" s="146"/>
      <c r="E45" s="146"/>
      <c r="F45" s="146"/>
      <c r="G45" s="146"/>
      <c r="H45" s="146"/>
      <c r="I45" s="146"/>
      <c r="J45" s="200"/>
      <c r="K45" s="149"/>
      <c r="L45" s="11">
        <v>2013</v>
      </c>
      <c r="M45" s="25"/>
      <c r="N45" s="25"/>
      <c r="O45" s="25"/>
      <c r="P45" s="25"/>
      <c r="Q45" s="25"/>
      <c r="R45" s="25"/>
      <c r="T45" s="30"/>
    </row>
    <row r="46" spans="1:20" ht="21.75" customHeight="1">
      <c r="A46" s="200"/>
      <c r="B46" s="139"/>
      <c r="C46" s="146"/>
      <c r="D46" s="146"/>
      <c r="E46" s="146"/>
      <c r="F46" s="146"/>
      <c r="G46" s="146"/>
      <c r="H46" s="146"/>
      <c r="I46" s="146"/>
      <c r="J46" s="200"/>
      <c r="K46" s="149"/>
      <c r="L46" s="11">
        <v>2014</v>
      </c>
      <c r="M46" s="25"/>
      <c r="N46" s="25"/>
      <c r="O46" s="25"/>
      <c r="P46" s="25"/>
      <c r="Q46" s="25"/>
      <c r="R46" s="25"/>
      <c r="T46" s="30"/>
    </row>
    <row r="47" spans="1:20" ht="21.75" customHeight="1">
      <c r="A47" s="200"/>
      <c r="B47" s="139"/>
      <c r="C47" s="146"/>
      <c r="D47" s="146"/>
      <c r="E47" s="146"/>
      <c r="F47" s="146"/>
      <c r="G47" s="146"/>
      <c r="H47" s="146"/>
      <c r="I47" s="146"/>
      <c r="J47" s="201"/>
      <c r="K47" s="150"/>
      <c r="L47" s="11">
        <v>2015</v>
      </c>
      <c r="M47" s="25"/>
      <c r="N47" s="25"/>
      <c r="O47" s="25"/>
      <c r="P47" s="25"/>
      <c r="Q47" s="25"/>
      <c r="R47" s="25"/>
      <c r="T47" s="30"/>
    </row>
    <row r="48" spans="1:20" ht="21.75" customHeight="1">
      <c r="A48" s="200"/>
      <c r="B48" s="139" t="s">
        <v>362</v>
      </c>
      <c r="C48" s="146">
        <v>1</v>
      </c>
      <c r="D48" s="146"/>
      <c r="E48" s="146"/>
      <c r="F48" s="146"/>
      <c r="G48" s="146"/>
      <c r="H48" s="146"/>
      <c r="I48" s="146"/>
      <c r="J48" s="199" t="s">
        <v>349</v>
      </c>
      <c r="K48" s="148" t="s">
        <v>343</v>
      </c>
      <c r="L48" s="11">
        <v>2010</v>
      </c>
      <c r="M48" s="25">
        <v>972</v>
      </c>
      <c r="N48" s="25">
        <v>75</v>
      </c>
      <c r="O48" s="25"/>
      <c r="P48" s="25">
        <v>897</v>
      </c>
      <c r="Q48" s="25"/>
      <c r="R48" s="25"/>
      <c r="T48" s="30"/>
    </row>
    <row r="49" spans="1:20" ht="21.75" customHeight="1">
      <c r="A49" s="200"/>
      <c r="B49" s="139"/>
      <c r="C49" s="146"/>
      <c r="D49" s="146"/>
      <c r="E49" s="146"/>
      <c r="F49" s="146"/>
      <c r="G49" s="146"/>
      <c r="H49" s="146"/>
      <c r="I49" s="146"/>
      <c r="J49" s="200"/>
      <c r="K49" s="149"/>
      <c r="L49" s="11">
        <v>2011</v>
      </c>
      <c r="M49" s="25">
        <v>972</v>
      </c>
      <c r="N49" s="25">
        <v>75</v>
      </c>
      <c r="O49" s="25"/>
      <c r="P49" s="25">
        <v>897</v>
      </c>
      <c r="Q49" s="25"/>
      <c r="R49" s="25"/>
      <c r="T49" s="30"/>
    </row>
    <row r="50" spans="1:20" ht="21.75" customHeight="1">
      <c r="A50" s="200"/>
      <c r="B50" s="139"/>
      <c r="C50" s="146"/>
      <c r="D50" s="146"/>
      <c r="E50" s="146"/>
      <c r="F50" s="146"/>
      <c r="G50" s="146"/>
      <c r="H50" s="146"/>
      <c r="I50" s="146"/>
      <c r="J50" s="200"/>
      <c r="K50" s="149"/>
      <c r="L50" s="11">
        <v>2012</v>
      </c>
      <c r="M50" s="25">
        <v>972</v>
      </c>
      <c r="N50" s="25">
        <v>75</v>
      </c>
      <c r="O50" s="25"/>
      <c r="P50" s="25">
        <v>897</v>
      </c>
      <c r="Q50" s="25"/>
      <c r="R50" s="25"/>
      <c r="T50" s="30"/>
    </row>
    <row r="51" spans="1:20" ht="21.75" customHeight="1">
      <c r="A51" s="200"/>
      <c r="B51" s="139"/>
      <c r="C51" s="146"/>
      <c r="D51" s="146"/>
      <c r="E51" s="146"/>
      <c r="F51" s="146"/>
      <c r="G51" s="146"/>
      <c r="H51" s="146"/>
      <c r="I51" s="146"/>
      <c r="J51" s="200"/>
      <c r="K51" s="149"/>
      <c r="L51" s="11">
        <v>2013</v>
      </c>
      <c r="M51" s="25">
        <v>972</v>
      </c>
      <c r="N51" s="25">
        <v>75</v>
      </c>
      <c r="O51" s="25"/>
      <c r="P51" s="25">
        <v>897</v>
      </c>
      <c r="Q51" s="25"/>
      <c r="R51" s="25"/>
      <c r="T51" s="30"/>
    </row>
    <row r="52" spans="1:20" ht="21.75" customHeight="1">
      <c r="A52" s="200"/>
      <c r="B52" s="139"/>
      <c r="C52" s="146"/>
      <c r="D52" s="146"/>
      <c r="E52" s="146"/>
      <c r="F52" s="146"/>
      <c r="G52" s="146"/>
      <c r="H52" s="146"/>
      <c r="I52" s="146"/>
      <c r="J52" s="200"/>
      <c r="K52" s="149"/>
      <c r="L52" s="11">
        <v>2014</v>
      </c>
      <c r="M52" s="25"/>
      <c r="N52" s="25"/>
      <c r="O52" s="25"/>
      <c r="P52" s="25"/>
      <c r="Q52" s="25"/>
      <c r="R52" s="25"/>
      <c r="S52" s="30"/>
      <c r="T52" s="30"/>
    </row>
    <row r="53" spans="1:20" ht="21.75" customHeight="1">
      <c r="A53" s="201"/>
      <c r="B53" s="139"/>
      <c r="C53" s="146"/>
      <c r="D53" s="146"/>
      <c r="E53" s="146"/>
      <c r="F53" s="146"/>
      <c r="G53" s="146"/>
      <c r="H53" s="146"/>
      <c r="I53" s="146"/>
      <c r="J53" s="201"/>
      <c r="K53" s="150"/>
      <c r="L53" s="11">
        <v>2015</v>
      </c>
      <c r="M53" s="25"/>
      <c r="N53" s="25"/>
      <c r="O53" s="25"/>
      <c r="P53" s="25"/>
      <c r="Q53" s="25"/>
      <c r="R53" s="25"/>
      <c r="S53" s="30"/>
      <c r="T53" s="30"/>
    </row>
    <row r="54" spans="1:20" ht="33" customHeight="1">
      <c r="A54" s="270" t="s">
        <v>143</v>
      </c>
      <c r="B54" s="148" t="s">
        <v>259</v>
      </c>
      <c r="C54" s="143" t="s">
        <v>259</v>
      </c>
      <c r="D54" s="143" t="s">
        <v>259</v>
      </c>
      <c r="E54" s="143" t="s">
        <v>259</v>
      </c>
      <c r="F54" s="143" t="s">
        <v>259</v>
      </c>
      <c r="G54" s="143" t="s">
        <v>259</v>
      </c>
      <c r="H54" s="143" t="s">
        <v>259</v>
      </c>
      <c r="I54" s="143" t="s">
        <v>259</v>
      </c>
      <c r="J54" s="146" t="s">
        <v>259</v>
      </c>
      <c r="K54" s="146" t="s">
        <v>259</v>
      </c>
      <c r="L54" s="2" t="s">
        <v>130</v>
      </c>
      <c r="M54" s="26">
        <f>M55+M56+M57+M58+M59+M60</f>
        <v>64533.729</v>
      </c>
      <c r="N54" s="26">
        <f>N55+N56+N57+N58+N59+N60</f>
        <v>31718.729</v>
      </c>
      <c r="O54" s="26">
        <f>O55+O56+O57+O58+O59+O60</f>
        <v>0</v>
      </c>
      <c r="P54" s="26">
        <f>P55+P56+P57+P58+P59+P60</f>
        <v>32815</v>
      </c>
      <c r="Q54" s="25"/>
      <c r="R54" s="25"/>
      <c r="S54" s="30"/>
      <c r="T54" s="30"/>
    </row>
    <row r="55" spans="1:20" ht="15.75" customHeight="1">
      <c r="A55" s="270"/>
      <c r="B55" s="149"/>
      <c r="C55" s="143"/>
      <c r="D55" s="143"/>
      <c r="E55" s="143"/>
      <c r="F55" s="143"/>
      <c r="G55" s="143"/>
      <c r="H55" s="143"/>
      <c r="I55" s="143"/>
      <c r="J55" s="146"/>
      <c r="K55" s="146"/>
      <c r="L55" s="2">
        <v>2010</v>
      </c>
      <c r="M55" s="26">
        <f aca="true" t="shared" si="3" ref="M55:R60">M16+M22+M29+M36+M42+M48</f>
        <v>16966.347999999998</v>
      </c>
      <c r="N55" s="26">
        <f t="shared" si="3"/>
        <v>4755.348</v>
      </c>
      <c r="O55" s="26">
        <f t="shared" si="3"/>
        <v>0</v>
      </c>
      <c r="P55" s="26">
        <f t="shared" si="3"/>
        <v>12211</v>
      </c>
      <c r="Q55" s="26">
        <f t="shared" si="3"/>
        <v>0</v>
      </c>
      <c r="R55" s="26">
        <f t="shared" si="3"/>
        <v>0</v>
      </c>
      <c r="S55" s="30"/>
      <c r="T55" s="30"/>
    </row>
    <row r="56" spans="1:20" ht="15.75" customHeight="1">
      <c r="A56" s="270"/>
      <c r="B56" s="149"/>
      <c r="C56" s="143"/>
      <c r="D56" s="143"/>
      <c r="E56" s="143"/>
      <c r="F56" s="143"/>
      <c r="G56" s="143"/>
      <c r="H56" s="143"/>
      <c r="I56" s="143"/>
      <c r="J56" s="146"/>
      <c r="K56" s="146"/>
      <c r="L56" s="2">
        <v>2011</v>
      </c>
      <c r="M56" s="26">
        <f t="shared" si="3"/>
        <v>10779.847</v>
      </c>
      <c r="N56" s="26">
        <f t="shared" si="3"/>
        <v>5267.847</v>
      </c>
      <c r="O56" s="26">
        <f t="shared" si="3"/>
        <v>0</v>
      </c>
      <c r="P56" s="26">
        <f t="shared" si="3"/>
        <v>5512</v>
      </c>
      <c r="Q56" s="26">
        <f t="shared" si="3"/>
        <v>0</v>
      </c>
      <c r="R56" s="26">
        <f t="shared" si="3"/>
        <v>0</v>
      </c>
      <c r="S56" s="30"/>
      <c r="T56" s="30"/>
    </row>
    <row r="57" spans="1:20" ht="15.75" customHeight="1">
      <c r="A57" s="270"/>
      <c r="B57" s="149"/>
      <c r="C57" s="143"/>
      <c r="D57" s="143"/>
      <c r="E57" s="143"/>
      <c r="F57" s="143"/>
      <c r="G57" s="143"/>
      <c r="H57" s="143"/>
      <c r="I57" s="143"/>
      <c r="J57" s="146"/>
      <c r="K57" s="146"/>
      <c r="L57" s="2">
        <v>2012</v>
      </c>
      <c r="M57" s="26">
        <f t="shared" si="3"/>
        <v>9689.455</v>
      </c>
      <c r="N57" s="26">
        <f t="shared" si="3"/>
        <v>5460.455</v>
      </c>
      <c r="O57" s="26">
        <f t="shared" si="3"/>
        <v>0</v>
      </c>
      <c r="P57" s="26">
        <f t="shared" si="3"/>
        <v>4229</v>
      </c>
      <c r="Q57" s="26">
        <f t="shared" si="3"/>
        <v>0</v>
      </c>
      <c r="R57" s="26">
        <f t="shared" si="3"/>
        <v>0</v>
      </c>
      <c r="S57" s="30"/>
      <c r="T57" s="30"/>
    </row>
    <row r="58" spans="1:20" ht="15.75" customHeight="1">
      <c r="A58" s="270"/>
      <c r="B58" s="149"/>
      <c r="C58" s="143"/>
      <c r="D58" s="143"/>
      <c r="E58" s="143"/>
      <c r="F58" s="143"/>
      <c r="G58" s="143"/>
      <c r="H58" s="143"/>
      <c r="I58" s="143"/>
      <c r="J58" s="146"/>
      <c r="K58" s="146"/>
      <c r="L58" s="2">
        <v>2013</v>
      </c>
      <c r="M58" s="26">
        <f t="shared" si="3"/>
        <v>9574.847</v>
      </c>
      <c r="N58" s="26">
        <f t="shared" si="3"/>
        <v>5365.847</v>
      </c>
      <c r="O58" s="26">
        <f t="shared" si="3"/>
        <v>0</v>
      </c>
      <c r="P58" s="26">
        <f t="shared" si="3"/>
        <v>4209</v>
      </c>
      <c r="Q58" s="26">
        <f t="shared" si="3"/>
        <v>0</v>
      </c>
      <c r="R58" s="26">
        <f t="shared" si="3"/>
        <v>0</v>
      </c>
      <c r="S58" s="30"/>
      <c r="T58" s="30"/>
    </row>
    <row r="59" spans="1:20" ht="21.75" customHeight="1">
      <c r="A59" s="270"/>
      <c r="B59" s="149"/>
      <c r="C59" s="143"/>
      <c r="D59" s="143"/>
      <c r="E59" s="143"/>
      <c r="F59" s="143"/>
      <c r="G59" s="143"/>
      <c r="H59" s="143"/>
      <c r="I59" s="143"/>
      <c r="J59" s="146"/>
      <c r="K59" s="146"/>
      <c r="L59" s="2">
        <v>2014</v>
      </c>
      <c r="M59" s="26">
        <f t="shared" si="3"/>
        <v>8822.312</v>
      </c>
      <c r="N59" s="26">
        <f t="shared" si="3"/>
        <v>5486.312</v>
      </c>
      <c r="O59" s="26">
        <f t="shared" si="3"/>
        <v>0</v>
      </c>
      <c r="P59" s="26">
        <f t="shared" si="3"/>
        <v>3336</v>
      </c>
      <c r="Q59" s="26">
        <f t="shared" si="3"/>
        <v>0</v>
      </c>
      <c r="R59" s="26">
        <f t="shared" si="3"/>
        <v>0</v>
      </c>
      <c r="S59" s="30"/>
      <c r="T59" s="30"/>
    </row>
    <row r="60" spans="1:20" ht="21.75" customHeight="1">
      <c r="A60" s="270"/>
      <c r="B60" s="150"/>
      <c r="C60" s="143"/>
      <c r="D60" s="143"/>
      <c r="E60" s="143"/>
      <c r="F60" s="143"/>
      <c r="G60" s="143"/>
      <c r="H60" s="143"/>
      <c r="I60" s="143"/>
      <c r="J60" s="146"/>
      <c r="K60" s="146"/>
      <c r="L60" s="2">
        <v>2015</v>
      </c>
      <c r="M60" s="26">
        <f t="shared" si="3"/>
        <v>8700.92</v>
      </c>
      <c r="N60" s="26">
        <f t="shared" si="3"/>
        <v>5382.92</v>
      </c>
      <c r="O60" s="26">
        <f t="shared" si="3"/>
        <v>0</v>
      </c>
      <c r="P60" s="26">
        <f t="shared" si="3"/>
        <v>3318</v>
      </c>
      <c r="Q60" s="26">
        <f t="shared" si="3"/>
        <v>0</v>
      </c>
      <c r="R60" s="26">
        <f t="shared" si="3"/>
        <v>0</v>
      </c>
      <c r="T60" s="30"/>
    </row>
    <row r="61" spans="1:20" ht="21" customHeight="1">
      <c r="A61" s="271" t="s">
        <v>387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3"/>
      <c r="T61" s="30"/>
    </row>
    <row r="62" spans="1:20" ht="4.5" customHeight="1" hidden="1">
      <c r="A62" s="266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5"/>
      <c r="T62" s="30"/>
    </row>
    <row r="63" spans="1:20" ht="21.75" customHeight="1">
      <c r="A63" s="132" t="s">
        <v>352</v>
      </c>
      <c r="B63" s="229" t="s">
        <v>350</v>
      </c>
      <c r="C63" s="145">
        <f>D63+E63+F63+G63+H63+I63</f>
        <v>26</v>
      </c>
      <c r="D63" s="145">
        <v>13</v>
      </c>
      <c r="E63" s="145">
        <v>7</v>
      </c>
      <c r="F63" s="145">
        <v>4</v>
      </c>
      <c r="G63" s="145">
        <v>2</v>
      </c>
      <c r="H63" s="145"/>
      <c r="I63" s="145"/>
      <c r="J63" s="238" t="s">
        <v>351</v>
      </c>
      <c r="K63" s="148" t="s">
        <v>355</v>
      </c>
      <c r="L63" s="6">
        <v>2010</v>
      </c>
      <c r="M63" s="6">
        <f aca="true" t="shared" si="4" ref="M63:M68">N63+O63+P63+R63</f>
        <v>14300</v>
      </c>
      <c r="N63" s="6">
        <v>14300</v>
      </c>
      <c r="O63" s="6"/>
      <c r="P63" s="5"/>
      <c r="Q63" s="5"/>
      <c r="R63" s="5"/>
      <c r="T63" s="30"/>
    </row>
    <row r="64" spans="1:20" ht="21.75" customHeight="1">
      <c r="A64" s="269"/>
      <c r="B64" s="230"/>
      <c r="C64" s="145"/>
      <c r="D64" s="145"/>
      <c r="E64" s="145"/>
      <c r="F64" s="145"/>
      <c r="G64" s="145"/>
      <c r="H64" s="145"/>
      <c r="I64" s="145"/>
      <c r="J64" s="238"/>
      <c r="K64" s="149"/>
      <c r="L64" s="6">
        <v>2011</v>
      </c>
      <c r="M64" s="6">
        <f t="shared" si="4"/>
        <v>11433</v>
      </c>
      <c r="N64" s="6">
        <v>11433</v>
      </c>
      <c r="O64" s="6"/>
      <c r="P64" s="5"/>
      <c r="Q64" s="5"/>
      <c r="R64" s="5"/>
      <c r="T64" s="30"/>
    </row>
    <row r="65" spans="1:20" ht="21.75" customHeight="1">
      <c r="A65" s="269"/>
      <c r="B65" s="230"/>
      <c r="C65" s="145"/>
      <c r="D65" s="145"/>
      <c r="E65" s="145"/>
      <c r="F65" s="145"/>
      <c r="G65" s="145"/>
      <c r="H65" s="145"/>
      <c r="I65" s="145"/>
      <c r="J65" s="238"/>
      <c r="K65" s="149"/>
      <c r="L65" s="6">
        <v>2012</v>
      </c>
      <c r="M65" s="6">
        <f t="shared" si="4"/>
        <v>3950</v>
      </c>
      <c r="N65" s="6">
        <v>3950</v>
      </c>
      <c r="O65" s="6"/>
      <c r="P65" s="5"/>
      <c r="Q65" s="5"/>
      <c r="R65" s="5"/>
      <c r="T65" s="30"/>
    </row>
    <row r="66" spans="1:20" ht="21.75" customHeight="1">
      <c r="A66" s="269"/>
      <c r="B66" s="230"/>
      <c r="C66" s="145"/>
      <c r="D66" s="145"/>
      <c r="E66" s="145"/>
      <c r="F66" s="145"/>
      <c r="G66" s="145"/>
      <c r="H66" s="145"/>
      <c r="I66" s="145"/>
      <c r="J66" s="238"/>
      <c r="K66" s="149"/>
      <c r="L66" s="6">
        <v>2013</v>
      </c>
      <c r="M66" s="6">
        <f t="shared" si="4"/>
        <v>2440</v>
      </c>
      <c r="N66" s="6">
        <v>2440</v>
      </c>
      <c r="O66" s="6"/>
      <c r="P66" s="5"/>
      <c r="Q66" s="5"/>
      <c r="R66" s="5"/>
      <c r="T66" s="30"/>
    </row>
    <row r="67" spans="1:20" ht="21.75" customHeight="1">
      <c r="A67" s="269"/>
      <c r="B67" s="230"/>
      <c r="C67" s="145"/>
      <c r="D67" s="145"/>
      <c r="E67" s="145"/>
      <c r="F67" s="145"/>
      <c r="G67" s="145"/>
      <c r="H67" s="145"/>
      <c r="I67" s="145"/>
      <c r="J67" s="238"/>
      <c r="K67" s="149"/>
      <c r="L67" s="6">
        <v>2014</v>
      </c>
      <c r="M67" s="6">
        <f t="shared" si="4"/>
        <v>1000</v>
      </c>
      <c r="N67" s="6">
        <v>1000</v>
      </c>
      <c r="O67" s="6"/>
      <c r="P67" s="5"/>
      <c r="Q67" s="5"/>
      <c r="R67" s="5"/>
      <c r="T67" s="30"/>
    </row>
    <row r="68" spans="1:20" ht="21.75" customHeight="1">
      <c r="A68" s="269"/>
      <c r="B68" s="230"/>
      <c r="C68" s="145"/>
      <c r="D68" s="145"/>
      <c r="E68" s="145"/>
      <c r="F68" s="145"/>
      <c r="G68" s="145"/>
      <c r="H68" s="145"/>
      <c r="I68" s="145"/>
      <c r="J68" s="238"/>
      <c r="K68" s="150"/>
      <c r="L68" s="6">
        <v>2015</v>
      </c>
      <c r="M68" s="6">
        <f t="shared" si="4"/>
        <v>1000</v>
      </c>
      <c r="N68" s="6">
        <v>1000</v>
      </c>
      <c r="O68" s="6"/>
      <c r="P68" s="5"/>
      <c r="Q68" s="5"/>
      <c r="R68" s="5"/>
      <c r="T68" s="30"/>
    </row>
    <row r="69" spans="1:20" ht="18.75" customHeight="1">
      <c r="A69" s="209" t="s">
        <v>185</v>
      </c>
      <c r="B69" s="243" t="s">
        <v>405</v>
      </c>
      <c r="C69" s="145">
        <f>D69+E69+F69+G69+H69+I69</f>
        <v>36</v>
      </c>
      <c r="D69" s="145">
        <v>6</v>
      </c>
      <c r="E69" s="145">
        <v>6</v>
      </c>
      <c r="F69" s="145">
        <v>6</v>
      </c>
      <c r="G69" s="145">
        <v>6</v>
      </c>
      <c r="H69" s="145">
        <v>6</v>
      </c>
      <c r="I69" s="145">
        <v>6</v>
      </c>
      <c r="J69" s="209" t="s">
        <v>353</v>
      </c>
      <c r="K69" s="110" t="s">
        <v>354</v>
      </c>
      <c r="L69" s="6">
        <v>2010</v>
      </c>
      <c r="M69" s="6">
        <f aca="true" t="shared" si="5" ref="M69:M74">N69+O69+P69+Q69+R69</f>
        <v>3500</v>
      </c>
      <c r="N69" s="6">
        <v>3500</v>
      </c>
      <c r="O69" s="6"/>
      <c r="P69" s="6"/>
      <c r="Q69" s="6"/>
      <c r="R69" s="6"/>
      <c r="T69" s="30"/>
    </row>
    <row r="70" spans="1:20" ht="18.75" customHeight="1">
      <c r="A70" s="209"/>
      <c r="B70" s="243"/>
      <c r="C70" s="145"/>
      <c r="D70" s="145"/>
      <c r="E70" s="145"/>
      <c r="F70" s="145"/>
      <c r="G70" s="145"/>
      <c r="H70" s="145"/>
      <c r="I70" s="145"/>
      <c r="J70" s="209"/>
      <c r="K70" s="110"/>
      <c r="L70" s="6">
        <v>2011</v>
      </c>
      <c r="M70" s="6">
        <f t="shared" si="5"/>
        <v>3500</v>
      </c>
      <c r="N70" s="6">
        <v>3500</v>
      </c>
      <c r="O70" s="6"/>
      <c r="P70" s="6"/>
      <c r="Q70" s="6"/>
      <c r="R70" s="6"/>
      <c r="T70" s="30"/>
    </row>
    <row r="71" spans="1:20" ht="18.75" customHeight="1">
      <c r="A71" s="209"/>
      <c r="B71" s="243"/>
      <c r="C71" s="145"/>
      <c r="D71" s="145"/>
      <c r="E71" s="145"/>
      <c r="F71" s="145"/>
      <c r="G71" s="145"/>
      <c r="H71" s="145"/>
      <c r="I71" s="145"/>
      <c r="J71" s="209"/>
      <c r="K71" s="110"/>
      <c r="L71" s="6">
        <v>2012</v>
      </c>
      <c r="M71" s="6">
        <f t="shared" si="5"/>
        <v>3500</v>
      </c>
      <c r="N71" s="6">
        <v>3500</v>
      </c>
      <c r="O71" s="6"/>
      <c r="P71" s="6"/>
      <c r="Q71" s="6"/>
      <c r="R71" s="6"/>
      <c r="T71" s="30"/>
    </row>
    <row r="72" spans="1:20" ht="18.75" customHeight="1">
      <c r="A72" s="209"/>
      <c r="B72" s="243"/>
      <c r="C72" s="145"/>
      <c r="D72" s="145"/>
      <c r="E72" s="145"/>
      <c r="F72" s="145"/>
      <c r="G72" s="145"/>
      <c r="H72" s="145"/>
      <c r="I72" s="145"/>
      <c r="J72" s="209"/>
      <c r="K72" s="110"/>
      <c r="L72" s="6">
        <v>2013</v>
      </c>
      <c r="M72" s="6">
        <f t="shared" si="5"/>
        <v>3500</v>
      </c>
      <c r="N72" s="6">
        <v>3500</v>
      </c>
      <c r="O72" s="6"/>
      <c r="P72" s="6"/>
      <c r="Q72" s="6"/>
      <c r="R72" s="6"/>
      <c r="T72" s="30"/>
    </row>
    <row r="73" spans="1:20" ht="18.75" customHeight="1">
      <c r="A73" s="209"/>
      <c r="B73" s="243"/>
      <c r="C73" s="145"/>
      <c r="D73" s="145"/>
      <c r="E73" s="145"/>
      <c r="F73" s="145"/>
      <c r="G73" s="145"/>
      <c r="H73" s="145"/>
      <c r="I73" s="145"/>
      <c r="J73" s="209"/>
      <c r="K73" s="110"/>
      <c r="L73" s="6">
        <v>2014</v>
      </c>
      <c r="M73" s="6">
        <f t="shared" si="5"/>
        <v>3500</v>
      </c>
      <c r="N73" s="6">
        <v>3500</v>
      </c>
      <c r="O73" s="6"/>
      <c r="P73" s="6"/>
      <c r="Q73" s="6"/>
      <c r="R73" s="6"/>
      <c r="T73" s="30"/>
    </row>
    <row r="74" spans="1:20" ht="18.75" customHeight="1">
      <c r="A74" s="209"/>
      <c r="B74" s="243"/>
      <c r="C74" s="145"/>
      <c r="D74" s="145"/>
      <c r="E74" s="145"/>
      <c r="F74" s="145"/>
      <c r="G74" s="145"/>
      <c r="H74" s="145"/>
      <c r="I74" s="145"/>
      <c r="J74" s="209"/>
      <c r="K74" s="110"/>
      <c r="L74" s="6">
        <v>2015</v>
      </c>
      <c r="M74" s="6">
        <f t="shared" si="5"/>
        <v>3500</v>
      </c>
      <c r="N74" s="6">
        <v>3500</v>
      </c>
      <c r="O74" s="6"/>
      <c r="P74" s="6"/>
      <c r="Q74" s="6"/>
      <c r="R74" s="6"/>
      <c r="T74" s="30"/>
    </row>
    <row r="75" spans="1:20" ht="18.75" customHeight="1">
      <c r="A75" s="132" t="s">
        <v>260</v>
      </c>
      <c r="B75" s="243" t="s">
        <v>261</v>
      </c>
      <c r="C75" s="145">
        <f>D75+E75+F75+G75+H75+I75</f>
        <v>311.7</v>
      </c>
      <c r="D75" s="145">
        <v>54.2</v>
      </c>
      <c r="E75" s="145">
        <v>54.8</v>
      </c>
      <c r="F75" s="145">
        <v>55.7</v>
      </c>
      <c r="G75" s="145">
        <v>54.3</v>
      </c>
      <c r="H75" s="145">
        <v>49</v>
      </c>
      <c r="I75" s="145">
        <v>43.7</v>
      </c>
      <c r="J75" s="174" t="s">
        <v>120</v>
      </c>
      <c r="K75" s="110" t="s">
        <v>354</v>
      </c>
      <c r="L75" s="6">
        <v>2010</v>
      </c>
      <c r="M75" s="6">
        <f aca="true" t="shared" si="6" ref="M75:M80">SUM(N75:R75)</f>
        <v>6606</v>
      </c>
      <c r="N75" s="6">
        <v>3383</v>
      </c>
      <c r="O75" s="6"/>
      <c r="P75" s="6">
        <v>80</v>
      </c>
      <c r="Q75" s="6">
        <v>3132</v>
      </c>
      <c r="R75" s="6">
        <v>11</v>
      </c>
      <c r="T75" s="30"/>
    </row>
    <row r="76" spans="1:20" ht="18.75" customHeight="1">
      <c r="A76" s="164"/>
      <c r="B76" s="243"/>
      <c r="C76" s="145"/>
      <c r="D76" s="145"/>
      <c r="E76" s="145"/>
      <c r="F76" s="145"/>
      <c r="G76" s="145"/>
      <c r="H76" s="145"/>
      <c r="I76" s="145"/>
      <c r="J76" s="174"/>
      <c r="K76" s="110"/>
      <c r="L76" s="6">
        <v>2011</v>
      </c>
      <c r="M76" s="6">
        <f t="shared" si="6"/>
        <v>7130</v>
      </c>
      <c r="N76" s="6">
        <v>3765</v>
      </c>
      <c r="O76" s="6"/>
      <c r="P76" s="6">
        <v>90</v>
      </c>
      <c r="Q76" s="6">
        <v>3266</v>
      </c>
      <c r="R76" s="6">
        <v>9</v>
      </c>
      <c r="T76" s="30"/>
    </row>
    <row r="77" spans="1:20" ht="18.75" customHeight="1">
      <c r="A77" s="164"/>
      <c r="B77" s="243"/>
      <c r="C77" s="145"/>
      <c r="D77" s="145"/>
      <c r="E77" s="145"/>
      <c r="F77" s="145"/>
      <c r="G77" s="145"/>
      <c r="H77" s="145"/>
      <c r="I77" s="145"/>
      <c r="J77" s="174"/>
      <c r="K77" s="110"/>
      <c r="L77" s="6">
        <v>2012</v>
      </c>
      <c r="M77" s="6">
        <f t="shared" si="6"/>
        <v>7434</v>
      </c>
      <c r="N77" s="6">
        <v>3746</v>
      </c>
      <c r="O77" s="6"/>
      <c r="P77" s="6">
        <v>100</v>
      </c>
      <c r="Q77" s="6">
        <v>3530</v>
      </c>
      <c r="R77" s="6">
        <v>58</v>
      </c>
      <c r="T77" s="30"/>
    </row>
    <row r="78" spans="1:20" ht="18.75" customHeight="1">
      <c r="A78" s="164"/>
      <c r="B78" s="243"/>
      <c r="C78" s="145"/>
      <c r="D78" s="145"/>
      <c r="E78" s="145"/>
      <c r="F78" s="145"/>
      <c r="G78" s="145"/>
      <c r="H78" s="145"/>
      <c r="I78" s="145"/>
      <c r="J78" s="174"/>
      <c r="K78" s="110"/>
      <c r="L78" s="6">
        <v>2013</v>
      </c>
      <c r="M78" s="6">
        <f t="shared" si="6"/>
        <v>7800</v>
      </c>
      <c r="N78" s="6">
        <v>3780</v>
      </c>
      <c r="O78" s="6"/>
      <c r="P78" s="6">
        <v>150</v>
      </c>
      <c r="Q78" s="6">
        <v>3794</v>
      </c>
      <c r="R78" s="6">
        <v>76</v>
      </c>
      <c r="T78" s="30"/>
    </row>
    <row r="79" spans="1:20" ht="18.75" customHeight="1">
      <c r="A79" s="164"/>
      <c r="B79" s="243"/>
      <c r="C79" s="145"/>
      <c r="D79" s="145"/>
      <c r="E79" s="145"/>
      <c r="F79" s="145"/>
      <c r="G79" s="145"/>
      <c r="H79" s="145"/>
      <c r="I79" s="145"/>
      <c r="J79" s="174"/>
      <c r="K79" s="110"/>
      <c r="L79" s="6">
        <v>2014</v>
      </c>
      <c r="M79" s="6">
        <f t="shared" si="6"/>
        <v>7610</v>
      </c>
      <c r="N79" s="6">
        <v>3874</v>
      </c>
      <c r="O79" s="6"/>
      <c r="P79" s="6">
        <v>150</v>
      </c>
      <c r="Q79" s="6">
        <v>3581</v>
      </c>
      <c r="R79" s="6">
        <v>5</v>
      </c>
      <c r="T79" s="30"/>
    </row>
    <row r="80" spans="1:20" ht="18.75" customHeight="1">
      <c r="A80" s="164"/>
      <c r="B80" s="243"/>
      <c r="C80" s="145"/>
      <c r="D80" s="145"/>
      <c r="E80" s="145"/>
      <c r="F80" s="145"/>
      <c r="G80" s="145"/>
      <c r="H80" s="145"/>
      <c r="I80" s="145"/>
      <c r="J80" s="174"/>
      <c r="K80" s="110"/>
      <c r="L80" s="6">
        <v>2015</v>
      </c>
      <c r="M80" s="6">
        <f t="shared" si="6"/>
        <v>7502</v>
      </c>
      <c r="N80" s="6">
        <v>3864</v>
      </c>
      <c r="O80" s="6"/>
      <c r="P80" s="6">
        <v>200</v>
      </c>
      <c r="Q80" s="6">
        <v>3435</v>
      </c>
      <c r="R80" s="6">
        <v>3</v>
      </c>
      <c r="T80" s="30"/>
    </row>
    <row r="81" spans="1:20" ht="18.75" customHeight="1">
      <c r="A81" s="164"/>
      <c r="B81" s="243" t="s">
        <v>261</v>
      </c>
      <c r="C81" s="166">
        <v>21.3</v>
      </c>
      <c r="D81" s="145">
        <v>5</v>
      </c>
      <c r="E81" s="145">
        <v>7</v>
      </c>
      <c r="F81" s="145">
        <v>4</v>
      </c>
      <c r="G81" s="145">
        <v>3</v>
      </c>
      <c r="H81" s="145">
        <v>2</v>
      </c>
      <c r="I81" s="145">
        <v>0.3</v>
      </c>
      <c r="J81" s="310" t="s">
        <v>404</v>
      </c>
      <c r="K81" s="110" t="s">
        <v>354</v>
      </c>
      <c r="L81" s="6">
        <v>2010</v>
      </c>
      <c r="M81" s="6">
        <v>3901</v>
      </c>
      <c r="N81" s="6">
        <v>2771</v>
      </c>
      <c r="O81" s="6"/>
      <c r="P81" s="6">
        <v>300</v>
      </c>
      <c r="Q81" s="6">
        <v>800</v>
      </c>
      <c r="R81" s="6">
        <v>30</v>
      </c>
      <c r="T81" s="30"/>
    </row>
    <row r="82" spans="1:20" ht="18.75" customHeight="1">
      <c r="A82" s="164"/>
      <c r="B82" s="243"/>
      <c r="C82" s="167"/>
      <c r="D82" s="145"/>
      <c r="E82" s="145"/>
      <c r="F82" s="145"/>
      <c r="G82" s="145"/>
      <c r="H82" s="145"/>
      <c r="I82" s="145"/>
      <c r="J82" s="311"/>
      <c r="K82" s="110"/>
      <c r="L82" s="6">
        <v>2011</v>
      </c>
      <c r="M82" s="6">
        <f>SUM(N82:R82)</f>
        <v>4239</v>
      </c>
      <c r="N82" s="6">
        <v>2956</v>
      </c>
      <c r="O82" s="6"/>
      <c r="P82" s="6">
        <v>353</v>
      </c>
      <c r="Q82" s="6">
        <v>900</v>
      </c>
      <c r="R82" s="6">
        <v>30</v>
      </c>
      <c r="T82" s="30"/>
    </row>
    <row r="83" spans="1:20" ht="18.75" customHeight="1">
      <c r="A83" s="164"/>
      <c r="B83" s="243"/>
      <c r="C83" s="167"/>
      <c r="D83" s="145"/>
      <c r="E83" s="145"/>
      <c r="F83" s="145"/>
      <c r="G83" s="145"/>
      <c r="H83" s="145"/>
      <c r="I83" s="145"/>
      <c r="J83" s="311"/>
      <c r="K83" s="110"/>
      <c r="L83" s="6">
        <v>2012</v>
      </c>
      <c r="M83" s="6">
        <v>2535</v>
      </c>
      <c r="N83" s="6">
        <v>2428</v>
      </c>
      <c r="O83" s="6"/>
      <c r="P83" s="6">
        <v>67</v>
      </c>
      <c r="Q83" s="6"/>
      <c r="R83" s="6">
        <v>40</v>
      </c>
      <c r="T83" s="30"/>
    </row>
    <row r="84" spans="1:20" ht="18.75" customHeight="1">
      <c r="A84" s="164"/>
      <c r="B84" s="243"/>
      <c r="C84" s="167"/>
      <c r="D84" s="145"/>
      <c r="E84" s="145"/>
      <c r="F84" s="145"/>
      <c r="G84" s="145"/>
      <c r="H84" s="145"/>
      <c r="I84" s="145"/>
      <c r="J84" s="311"/>
      <c r="K84" s="110"/>
      <c r="L84" s="6">
        <v>2013</v>
      </c>
      <c r="M84" s="6">
        <v>844</v>
      </c>
      <c r="N84" s="6">
        <v>844</v>
      </c>
      <c r="O84" s="6"/>
      <c r="P84" s="6"/>
      <c r="Q84" s="6"/>
      <c r="R84" s="6"/>
      <c r="T84" s="30"/>
    </row>
    <row r="85" spans="1:20" ht="18.75" customHeight="1">
      <c r="A85" s="164"/>
      <c r="B85" s="243"/>
      <c r="C85" s="167"/>
      <c r="D85" s="145"/>
      <c r="E85" s="145"/>
      <c r="F85" s="145"/>
      <c r="G85" s="145"/>
      <c r="H85" s="145"/>
      <c r="I85" s="145"/>
      <c r="J85" s="311"/>
      <c r="K85" s="110"/>
      <c r="L85" s="6">
        <v>2014</v>
      </c>
      <c r="M85" s="6">
        <v>791</v>
      </c>
      <c r="N85" s="6">
        <v>791</v>
      </c>
      <c r="O85" s="6"/>
      <c r="P85" s="6"/>
      <c r="Q85" s="6"/>
      <c r="R85" s="6"/>
      <c r="T85" s="30"/>
    </row>
    <row r="86" spans="1:20" ht="18.75" customHeight="1">
      <c r="A86" s="164"/>
      <c r="B86" s="243"/>
      <c r="C86" s="168"/>
      <c r="D86" s="145"/>
      <c r="E86" s="145"/>
      <c r="F86" s="145"/>
      <c r="G86" s="145"/>
      <c r="H86" s="145"/>
      <c r="I86" s="145"/>
      <c r="J86" s="312"/>
      <c r="K86" s="110"/>
      <c r="L86" s="6">
        <v>2015</v>
      </c>
      <c r="M86" s="6">
        <v>40</v>
      </c>
      <c r="N86" s="6">
        <v>40</v>
      </c>
      <c r="O86" s="6"/>
      <c r="P86" s="6"/>
      <c r="Q86" s="6"/>
      <c r="R86" s="6"/>
      <c r="T86" s="30"/>
    </row>
    <row r="87" spans="1:20" ht="21.75" customHeight="1">
      <c r="A87" s="164"/>
      <c r="B87" s="243" t="s">
        <v>261</v>
      </c>
      <c r="C87" s="166">
        <v>5.7</v>
      </c>
      <c r="D87" s="166">
        <v>1.7</v>
      </c>
      <c r="E87" s="166">
        <v>2</v>
      </c>
      <c r="F87" s="166">
        <v>1</v>
      </c>
      <c r="G87" s="166">
        <v>1</v>
      </c>
      <c r="H87" s="166"/>
      <c r="I87" s="166"/>
      <c r="J87" s="132" t="s">
        <v>403</v>
      </c>
      <c r="K87" s="110" t="s">
        <v>354</v>
      </c>
      <c r="L87" s="6">
        <v>2010</v>
      </c>
      <c r="M87" s="6">
        <v>388</v>
      </c>
      <c r="N87" s="6">
        <v>388</v>
      </c>
      <c r="O87" s="6"/>
      <c r="P87" s="6"/>
      <c r="Q87" s="6"/>
      <c r="R87" s="6"/>
      <c r="T87" s="30"/>
    </row>
    <row r="88" spans="1:20" ht="21.75" customHeight="1">
      <c r="A88" s="164"/>
      <c r="B88" s="243"/>
      <c r="C88" s="167"/>
      <c r="D88" s="167"/>
      <c r="E88" s="167"/>
      <c r="F88" s="167"/>
      <c r="G88" s="167"/>
      <c r="H88" s="167"/>
      <c r="I88" s="167"/>
      <c r="J88" s="164"/>
      <c r="K88" s="110"/>
      <c r="L88" s="6">
        <v>2011</v>
      </c>
      <c r="M88" s="6">
        <v>391</v>
      </c>
      <c r="N88" s="6">
        <v>391</v>
      </c>
      <c r="O88" s="6"/>
      <c r="P88" s="6"/>
      <c r="Q88" s="6"/>
      <c r="R88" s="6"/>
      <c r="T88" s="30"/>
    </row>
    <row r="89" spans="1:20" ht="21.75" customHeight="1">
      <c r="A89" s="164"/>
      <c r="B89" s="243"/>
      <c r="C89" s="167"/>
      <c r="D89" s="167"/>
      <c r="E89" s="167"/>
      <c r="F89" s="167"/>
      <c r="G89" s="167"/>
      <c r="H89" s="167"/>
      <c r="I89" s="167"/>
      <c r="J89" s="164"/>
      <c r="K89" s="110"/>
      <c r="L89" s="6">
        <v>2012</v>
      </c>
      <c r="M89" s="6">
        <v>163</v>
      </c>
      <c r="N89" s="6">
        <v>163</v>
      </c>
      <c r="O89" s="6"/>
      <c r="P89" s="6"/>
      <c r="Q89" s="6"/>
      <c r="R89" s="6"/>
      <c r="T89" s="30"/>
    </row>
    <row r="90" spans="1:20" ht="21.75" customHeight="1">
      <c r="A90" s="164"/>
      <c r="B90" s="243"/>
      <c r="C90" s="167"/>
      <c r="D90" s="167"/>
      <c r="E90" s="167"/>
      <c r="F90" s="167"/>
      <c r="G90" s="167"/>
      <c r="H90" s="167"/>
      <c r="I90" s="167"/>
      <c r="J90" s="164"/>
      <c r="K90" s="110"/>
      <c r="L90" s="6">
        <v>2013</v>
      </c>
      <c r="M90" s="6">
        <v>168</v>
      </c>
      <c r="N90" s="6">
        <v>168</v>
      </c>
      <c r="O90" s="6"/>
      <c r="P90" s="6"/>
      <c r="Q90" s="6"/>
      <c r="R90" s="6"/>
      <c r="T90" s="30"/>
    </row>
    <row r="91" spans="1:20" ht="11.25" customHeight="1">
      <c r="A91" s="164"/>
      <c r="B91" s="243"/>
      <c r="C91" s="167"/>
      <c r="D91" s="167"/>
      <c r="E91" s="167"/>
      <c r="F91" s="167"/>
      <c r="G91" s="167"/>
      <c r="H91" s="167"/>
      <c r="I91" s="167"/>
      <c r="J91" s="164"/>
      <c r="K91" s="110"/>
      <c r="L91" s="6">
        <v>2014</v>
      </c>
      <c r="M91" s="6"/>
      <c r="N91" s="6"/>
      <c r="O91" s="6"/>
      <c r="P91" s="6"/>
      <c r="Q91" s="6"/>
      <c r="R91" s="6"/>
      <c r="T91" s="30"/>
    </row>
    <row r="92" spans="1:20" ht="14.25" customHeight="1">
      <c r="A92" s="164"/>
      <c r="B92" s="243"/>
      <c r="C92" s="168"/>
      <c r="D92" s="168"/>
      <c r="E92" s="168"/>
      <c r="F92" s="168"/>
      <c r="G92" s="168"/>
      <c r="H92" s="168"/>
      <c r="I92" s="168"/>
      <c r="J92" s="165"/>
      <c r="K92" s="110"/>
      <c r="L92" s="6">
        <v>2015</v>
      </c>
      <c r="M92" s="6"/>
      <c r="N92" s="6"/>
      <c r="O92" s="6"/>
      <c r="P92" s="6"/>
      <c r="Q92" s="6"/>
      <c r="R92" s="6"/>
      <c r="T92" s="30"/>
    </row>
    <row r="93" spans="1:20" ht="19.5" customHeight="1">
      <c r="A93" s="164"/>
      <c r="B93" s="229" t="s">
        <v>261</v>
      </c>
      <c r="C93" s="166">
        <f>SUM(D93:I98)</f>
        <v>30.5</v>
      </c>
      <c r="D93" s="166">
        <v>6.8</v>
      </c>
      <c r="E93" s="166">
        <v>6.5</v>
      </c>
      <c r="F93" s="166">
        <v>3</v>
      </c>
      <c r="G93" s="166">
        <v>5.2</v>
      </c>
      <c r="H93" s="166">
        <v>5</v>
      </c>
      <c r="I93" s="166">
        <v>4</v>
      </c>
      <c r="J93" s="310" t="s">
        <v>404</v>
      </c>
      <c r="K93" s="148" t="s">
        <v>355</v>
      </c>
      <c r="L93" s="6">
        <v>2010</v>
      </c>
      <c r="M93" s="6">
        <v>918</v>
      </c>
      <c r="N93" s="6">
        <v>562</v>
      </c>
      <c r="O93" s="6"/>
      <c r="P93" s="6">
        <v>356</v>
      </c>
      <c r="Q93" s="6"/>
      <c r="R93" s="6"/>
      <c r="T93" s="30"/>
    </row>
    <row r="94" spans="1:20" ht="19.5" customHeight="1">
      <c r="A94" s="164"/>
      <c r="B94" s="230"/>
      <c r="C94" s="167"/>
      <c r="D94" s="167"/>
      <c r="E94" s="167"/>
      <c r="F94" s="167"/>
      <c r="G94" s="167"/>
      <c r="H94" s="167"/>
      <c r="I94" s="167"/>
      <c r="J94" s="311"/>
      <c r="K94" s="149"/>
      <c r="L94" s="6">
        <v>2011</v>
      </c>
      <c r="M94" s="6">
        <v>775</v>
      </c>
      <c r="N94" s="6">
        <v>730</v>
      </c>
      <c r="O94" s="6"/>
      <c r="P94" s="6">
        <v>45</v>
      </c>
      <c r="Q94" s="6"/>
      <c r="R94" s="6"/>
      <c r="T94" s="30"/>
    </row>
    <row r="95" spans="1:20" ht="19.5" customHeight="1">
      <c r="A95" s="164"/>
      <c r="B95" s="230"/>
      <c r="C95" s="167"/>
      <c r="D95" s="167"/>
      <c r="E95" s="167"/>
      <c r="F95" s="167"/>
      <c r="G95" s="167"/>
      <c r="H95" s="167"/>
      <c r="I95" s="167"/>
      <c r="J95" s="311"/>
      <c r="K95" s="149"/>
      <c r="L95" s="6">
        <v>2012</v>
      </c>
      <c r="M95" s="6">
        <v>690</v>
      </c>
      <c r="N95" s="6">
        <v>500</v>
      </c>
      <c r="O95" s="6"/>
      <c r="P95" s="6">
        <v>190</v>
      </c>
      <c r="Q95" s="6"/>
      <c r="R95" s="6"/>
      <c r="T95" s="30"/>
    </row>
    <row r="96" spans="1:20" ht="19.5" customHeight="1">
      <c r="A96" s="164"/>
      <c r="B96" s="230"/>
      <c r="C96" s="167"/>
      <c r="D96" s="167"/>
      <c r="E96" s="167"/>
      <c r="F96" s="167"/>
      <c r="G96" s="167"/>
      <c r="H96" s="167"/>
      <c r="I96" s="167"/>
      <c r="J96" s="311"/>
      <c r="K96" s="149"/>
      <c r="L96" s="6">
        <v>2013</v>
      </c>
      <c r="M96" s="6">
        <v>1340</v>
      </c>
      <c r="N96" s="6">
        <v>1100</v>
      </c>
      <c r="O96" s="6"/>
      <c r="P96" s="6">
        <v>240</v>
      </c>
      <c r="Q96" s="6"/>
      <c r="R96" s="6"/>
      <c r="T96" s="30"/>
    </row>
    <row r="97" spans="1:20" ht="19.5" customHeight="1">
      <c r="A97" s="164"/>
      <c r="B97" s="230"/>
      <c r="C97" s="167"/>
      <c r="D97" s="167"/>
      <c r="E97" s="167"/>
      <c r="F97" s="167"/>
      <c r="G97" s="167"/>
      <c r="H97" s="167"/>
      <c r="I97" s="167"/>
      <c r="J97" s="311"/>
      <c r="K97" s="149"/>
      <c r="L97" s="6">
        <v>2014</v>
      </c>
      <c r="M97" s="6">
        <v>770</v>
      </c>
      <c r="N97" s="6">
        <v>600</v>
      </c>
      <c r="O97" s="6"/>
      <c r="P97" s="6">
        <v>170</v>
      </c>
      <c r="Q97" s="6"/>
      <c r="R97" s="6"/>
      <c r="T97" s="30"/>
    </row>
    <row r="98" spans="1:20" ht="19.5" customHeight="1">
      <c r="A98" s="164"/>
      <c r="B98" s="230"/>
      <c r="C98" s="168"/>
      <c r="D98" s="168"/>
      <c r="E98" s="168"/>
      <c r="F98" s="168"/>
      <c r="G98" s="168"/>
      <c r="H98" s="168"/>
      <c r="I98" s="168"/>
      <c r="J98" s="312"/>
      <c r="K98" s="150"/>
      <c r="L98" s="6">
        <v>2015</v>
      </c>
      <c r="M98" s="6">
        <v>620</v>
      </c>
      <c r="N98" s="6">
        <v>600</v>
      </c>
      <c r="O98" s="6"/>
      <c r="P98" s="6">
        <v>20</v>
      </c>
      <c r="Q98" s="6"/>
      <c r="R98" s="6"/>
      <c r="T98" s="30"/>
    </row>
    <row r="99" spans="1:20" ht="18.75" customHeight="1">
      <c r="A99" s="164"/>
      <c r="B99" s="230"/>
      <c r="C99" s="166">
        <v>8.93</v>
      </c>
      <c r="D99" s="166">
        <v>8.93</v>
      </c>
      <c r="E99" s="166"/>
      <c r="F99" s="166"/>
      <c r="G99" s="166"/>
      <c r="H99" s="166"/>
      <c r="I99" s="166"/>
      <c r="J99" s="132" t="s">
        <v>325</v>
      </c>
      <c r="K99" s="148" t="s">
        <v>355</v>
      </c>
      <c r="L99" s="6">
        <v>2010</v>
      </c>
      <c r="M99" s="6">
        <v>1777</v>
      </c>
      <c r="N99" s="6">
        <v>1777</v>
      </c>
      <c r="O99" s="6"/>
      <c r="P99" s="6"/>
      <c r="Q99" s="6"/>
      <c r="R99" s="6"/>
      <c r="T99" s="30"/>
    </row>
    <row r="100" spans="1:20" ht="18.75" customHeight="1">
      <c r="A100" s="164"/>
      <c r="B100" s="230"/>
      <c r="C100" s="167"/>
      <c r="D100" s="167"/>
      <c r="E100" s="167"/>
      <c r="F100" s="167"/>
      <c r="G100" s="167"/>
      <c r="H100" s="167"/>
      <c r="I100" s="167"/>
      <c r="J100" s="164"/>
      <c r="K100" s="149"/>
      <c r="L100" s="6">
        <v>2011</v>
      </c>
      <c r="M100" s="6"/>
      <c r="N100" s="6"/>
      <c r="O100" s="6"/>
      <c r="P100" s="6"/>
      <c r="Q100" s="6"/>
      <c r="R100" s="6"/>
      <c r="T100" s="30"/>
    </row>
    <row r="101" spans="1:20" ht="15.75" customHeight="1">
      <c r="A101" s="164"/>
      <c r="B101" s="230"/>
      <c r="C101" s="167"/>
      <c r="D101" s="167"/>
      <c r="E101" s="167"/>
      <c r="F101" s="167"/>
      <c r="G101" s="167"/>
      <c r="H101" s="167"/>
      <c r="I101" s="167"/>
      <c r="J101" s="164"/>
      <c r="K101" s="149"/>
      <c r="L101" s="6">
        <v>2012</v>
      </c>
      <c r="M101" s="6"/>
      <c r="N101" s="6"/>
      <c r="O101" s="6"/>
      <c r="P101" s="6"/>
      <c r="Q101" s="6"/>
      <c r="R101" s="6"/>
      <c r="T101" s="30"/>
    </row>
    <row r="102" spans="1:20" ht="17.25" customHeight="1">
      <c r="A102" s="164"/>
      <c r="B102" s="230"/>
      <c r="C102" s="167"/>
      <c r="D102" s="167"/>
      <c r="E102" s="167"/>
      <c r="F102" s="167"/>
      <c r="G102" s="167"/>
      <c r="H102" s="167"/>
      <c r="I102" s="167"/>
      <c r="J102" s="164"/>
      <c r="K102" s="149"/>
      <c r="L102" s="6">
        <v>2013</v>
      </c>
      <c r="M102" s="6"/>
      <c r="N102" s="6"/>
      <c r="O102" s="6"/>
      <c r="P102" s="6"/>
      <c r="Q102" s="6"/>
      <c r="R102" s="6"/>
      <c r="T102" s="30"/>
    </row>
    <row r="103" spans="1:20" ht="14.25" customHeight="1">
      <c r="A103" s="164"/>
      <c r="B103" s="230"/>
      <c r="C103" s="167"/>
      <c r="D103" s="167"/>
      <c r="E103" s="167"/>
      <c r="F103" s="167"/>
      <c r="G103" s="167"/>
      <c r="H103" s="167"/>
      <c r="I103" s="167"/>
      <c r="J103" s="164"/>
      <c r="K103" s="149"/>
      <c r="L103" s="6">
        <v>2014</v>
      </c>
      <c r="M103" s="6"/>
      <c r="N103" s="6"/>
      <c r="O103" s="6"/>
      <c r="P103" s="6"/>
      <c r="Q103" s="6"/>
      <c r="R103" s="6"/>
      <c r="T103" s="30"/>
    </row>
    <row r="104" spans="1:20" ht="18.75" customHeight="1">
      <c r="A104" s="165"/>
      <c r="B104" s="231"/>
      <c r="C104" s="168"/>
      <c r="D104" s="168"/>
      <c r="E104" s="168"/>
      <c r="F104" s="168"/>
      <c r="G104" s="168"/>
      <c r="H104" s="168"/>
      <c r="I104" s="168"/>
      <c r="J104" s="165"/>
      <c r="K104" s="150"/>
      <c r="L104" s="6">
        <v>2015</v>
      </c>
      <c r="M104" s="6"/>
      <c r="N104" s="6"/>
      <c r="O104" s="6"/>
      <c r="P104" s="6"/>
      <c r="Q104" s="6"/>
      <c r="R104" s="6"/>
      <c r="T104" s="30"/>
    </row>
    <row r="105" spans="1:20" ht="21.75" customHeight="1">
      <c r="A105" s="169" t="s">
        <v>356</v>
      </c>
      <c r="B105" s="117" t="s">
        <v>262</v>
      </c>
      <c r="C105" s="143">
        <f>D105+E105+F105+G105+H105+I105</f>
        <v>92674</v>
      </c>
      <c r="D105" s="143">
        <v>15438</v>
      </c>
      <c r="E105" s="143">
        <v>15440</v>
      </c>
      <c r="F105" s="143">
        <v>15444</v>
      </c>
      <c r="G105" s="143">
        <v>15450</v>
      </c>
      <c r="H105" s="143">
        <v>15450</v>
      </c>
      <c r="I105" s="143">
        <v>15452</v>
      </c>
      <c r="J105" s="139" t="s">
        <v>357</v>
      </c>
      <c r="K105" s="313" t="s">
        <v>389</v>
      </c>
      <c r="L105" s="6">
        <v>2010</v>
      </c>
      <c r="M105" s="6">
        <f aca="true" t="shared" si="7" ref="M105:M110">N105+O105+P105+Q105+R105</f>
        <v>8550</v>
      </c>
      <c r="N105" s="6">
        <v>6500</v>
      </c>
      <c r="O105" s="6"/>
      <c r="P105" s="6">
        <v>50</v>
      </c>
      <c r="Q105" s="6"/>
      <c r="R105" s="6">
        <v>2000</v>
      </c>
      <c r="T105" s="30"/>
    </row>
    <row r="106" spans="1:20" ht="21.75" customHeight="1">
      <c r="A106" s="170"/>
      <c r="B106" s="117"/>
      <c r="C106" s="143"/>
      <c r="D106" s="143"/>
      <c r="E106" s="143"/>
      <c r="F106" s="143"/>
      <c r="G106" s="143"/>
      <c r="H106" s="143"/>
      <c r="I106" s="143"/>
      <c r="J106" s="139"/>
      <c r="K106" s="146"/>
      <c r="L106" s="11">
        <v>2011</v>
      </c>
      <c r="M106" s="11">
        <f t="shared" si="7"/>
        <v>7000</v>
      </c>
      <c r="N106" s="11">
        <v>6500</v>
      </c>
      <c r="O106" s="11"/>
      <c r="P106" s="11">
        <v>50</v>
      </c>
      <c r="Q106" s="11"/>
      <c r="R106" s="11">
        <v>450</v>
      </c>
      <c r="T106" s="30"/>
    </row>
    <row r="107" spans="1:20" ht="21.75" customHeight="1">
      <c r="A107" s="170"/>
      <c r="B107" s="117"/>
      <c r="C107" s="143"/>
      <c r="D107" s="143"/>
      <c r="E107" s="143"/>
      <c r="F107" s="143"/>
      <c r="G107" s="143"/>
      <c r="H107" s="143"/>
      <c r="I107" s="143"/>
      <c r="J107" s="139"/>
      <c r="K107" s="146"/>
      <c r="L107" s="11">
        <v>2012</v>
      </c>
      <c r="M107" s="11">
        <f t="shared" si="7"/>
        <v>7350</v>
      </c>
      <c r="N107" s="11">
        <v>6800</v>
      </c>
      <c r="O107" s="11"/>
      <c r="P107" s="11">
        <v>50</v>
      </c>
      <c r="Q107" s="11"/>
      <c r="R107" s="11">
        <v>500</v>
      </c>
      <c r="T107" s="30"/>
    </row>
    <row r="108" spans="1:20" ht="21.75" customHeight="1">
      <c r="A108" s="170"/>
      <c r="B108" s="117"/>
      <c r="C108" s="143"/>
      <c r="D108" s="143"/>
      <c r="E108" s="143"/>
      <c r="F108" s="143"/>
      <c r="G108" s="143"/>
      <c r="H108" s="143"/>
      <c r="I108" s="143"/>
      <c r="J108" s="139"/>
      <c r="K108" s="146"/>
      <c r="L108" s="11">
        <v>2013</v>
      </c>
      <c r="M108" s="11">
        <f t="shared" si="7"/>
        <v>7700</v>
      </c>
      <c r="N108" s="11">
        <v>7100</v>
      </c>
      <c r="O108" s="11"/>
      <c r="P108" s="11">
        <v>50</v>
      </c>
      <c r="Q108" s="11"/>
      <c r="R108" s="11">
        <v>550</v>
      </c>
      <c r="T108" s="30"/>
    </row>
    <row r="109" spans="1:20" ht="18.75" customHeight="1">
      <c r="A109" s="170"/>
      <c r="B109" s="117"/>
      <c r="C109" s="143"/>
      <c r="D109" s="143"/>
      <c r="E109" s="143"/>
      <c r="F109" s="143"/>
      <c r="G109" s="143"/>
      <c r="H109" s="143"/>
      <c r="I109" s="143"/>
      <c r="J109" s="139"/>
      <c r="K109" s="146"/>
      <c r="L109" s="11">
        <v>2014</v>
      </c>
      <c r="M109" s="11">
        <f t="shared" si="7"/>
        <v>7950</v>
      </c>
      <c r="N109" s="11">
        <v>7300</v>
      </c>
      <c r="O109" s="11"/>
      <c r="P109" s="11">
        <v>50</v>
      </c>
      <c r="Q109" s="11"/>
      <c r="R109" s="11">
        <v>600</v>
      </c>
      <c r="T109" s="30"/>
    </row>
    <row r="110" spans="1:20" ht="62.25" customHeight="1">
      <c r="A110" s="171"/>
      <c r="B110" s="1" t="s">
        <v>263</v>
      </c>
      <c r="C110" s="11">
        <v>3250</v>
      </c>
      <c r="D110" s="11">
        <v>450</v>
      </c>
      <c r="E110" s="11">
        <v>450</v>
      </c>
      <c r="F110" s="11">
        <v>500</v>
      </c>
      <c r="G110" s="11">
        <v>550</v>
      </c>
      <c r="H110" s="11">
        <v>600</v>
      </c>
      <c r="I110" s="11">
        <v>700</v>
      </c>
      <c r="J110" s="3" t="s">
        <v>264</v>
      </c>
      <c r="K110" s="146"/>
      <c r="L110" s="11">
        <v>2015</v>
      </c>
      <c r="M110" s="11">
        <f t="shared" si="7"/>
        <v>8250</v>
      </c>
      <c r="N110" s="11">
        <v>7500</v>
      </c>
      <c r="O110" s="11"/>
      <c r="P110" s="11">
        <v>50</v>
      </c>
      <c r="Q110" s="11"/>
      <c r="R110" s="11">
        <v>700</v>
      </c>
      <c r="T110" s="30"/>
    </row>
    <row r="111" spans="1:20" ht="19.5" customHeight="1">
      <c r="A111" s="132" t="s">
        <v>406</v>
      </c>
      <c r="B111" s="243" t="s">
        <v>245</v>
      </c>
      <c r="C111" s="166">
        <f>D111+E111+F111+G111+H111+I111</f>
        <v>292</v>
      </c>
      <c r="D111" s="166">
        <v>65</v>
      </c>
      <c r="E111" s="166">
        <v>40</v>
      </c>
      <c r="F111" s="166">
        <v>36</v>
      </c>
      <c r="G111" s="166">
        <v>52</v>
      </c>
      <c r="H111" s="166">
        <v>26</v>
      </c>
      <c r="I111" s="166">
        <v>73</v>
      </c>
      <c r="J111" s="199" t="s">
        <v>326</v>
      </c>
      <c r="K111" s="148" t="s">
        <v>355</v>
      </c>
      <c r="L111" s="6">
        <v>2010</v>
      </c>
      <c r="M111" s="11">
        <f aca="true" t="shared" si="8" ref="M111:M116">SUM(N111:R111)</f>
        <v>35854</v>
      </c>
      <c r="N111" s="11">
        <v>27893</v>
      </c>
      <c r="O111" s="11"/>
      <c r="P111" s="11">
        <v>7538</v>
      </c>
      <c r="Q111" s="11">
        <v>45</v>
      </c>
      <c r="R111" s="11">
        <v>378</v>
      </c>
      <c r="T111" s="30"/>
    </row>
    <row r="112" spans="1:20" ht="19.5" customHeight="1">
      <c r="A112" s="164"/>
      <c r="B112" s="243"/>
      <c r="C112" s="167"/>
      <c r="D112" s="167"/>
      <c r="E112" s="167"/>
      <c r="F112" s="167"/>
      <c r="G112" s="167"/>
      <c r="H112" s="167"/>
      <c r="I112" s="167"/>
      <c r="J112" s="200"/>
      <c r="K112" s="149"/>
      <c r="L112" s="11">
        <v>2011</v>
      </c>
      <c r="M112" s="11">
        <f t="shared" si="8"/>
        <v>27702</v>
      </c>
      <c r="N112" s="11">
        <v>25758</v>
      </c>
      <c r="O112" s="11"/>
      <c r="P112" s="11">
        <v>1521</v>
      </c>
      <c r="Q112" s="11">
        <v>45</v>
      </c>
      <c r="R112" s="11">
        <v>378</v>
      </c>
      <c r="T112" s="30"/>
    </row>
    <row r="113" spans="1:20" ht="19.5" customHeight="1">
      <c r="A113" s="164"/>
      <c r="B113" s="243"/>
      <c r="C113" s="167"/>
      <c r="D113" s="167"/>
      <c r="E113" s="167"/>
      <c r="F113" s="167"/>
      <c r="G113" s="167"/>
      <c r="H113" s="167"/>
      <c r="I113" s="167"/>
      <c r="J113" s="200"/>
      <c r="K113" s="149"/>
      <c r="L113" s="11">
        <v>2012</v>
      </c>
      <c r="M113" s="11">
        <f t="shared" si="8"/>
        <v>17072</v>
      </c>
      <c r="N113" s="11">
        <v>15373</v>
      </c>
      <c r="O113" s="11"/>
      <c r="P113" s="11">
        <v>1321</v>
      </c>
      <c r="Q113" s="11"/>
      <c r="R113" s="11">
        <v>378</v>
      </c>
      <c r="T113" s="30"/>
    </row>
    <row r="114" spans="1:20" ht="19.5" customHeight="1">
      <c r="A114" s="164"/>
      <c r="B114" s="243"/>
      <c r="C114" s="167"/>
      <c r="D114" s="167"/>
      <c r="E114" s="167"/>
      <c r="F114" s="167"/>
      <c r="G114" s="167"/>
      <c r="H114" s="167"/>
      <c r="I114" s="167"/>
      <c r="J114" s="200"/>
      <c r="K114" s="149"/>
      <c r="L114" s="11">
        <v>2013</v>
      </c>
      <c r="M114" s="11">
        <f t="shared" si="8"/>
        <v>19486</v>
      </c>
      <c r="N114" s="11">
        <v>18212</v>
      </c>
      <c r="O114" s="11"/>
      <c r="P114" s="11">
        <v>896</v>
      </c>
      <c r="Q114" s="11"/>
      <c r="R114" s="11">
        <v>378</v>
      </c>
      <c r="T114" s="30"/>
    </row>
    <row r="115" spans="1:20" ht="19.5" customHeight="1">
      <c r="A115" s="164"/>
      <c r="B115" s="243"/>
      <c r="C115" s="167"/>
      <c r="D115" s="167"/>
      <c r="E115" s="167"/>
      <c r="F115" s="167"/>
      <c r="G115" s="167"/>
      <c r="H115" s="167"/>
      <c r="I115" s="167"/>
      <c r="J115" s="200"/>
      <c r="K115" s="149"/>
      <c r="L115" s="11">
        <v>2014</v>
      </c>
      <c r="M115" s="11">
        <f t="shared" si="8"/>
        <v>21223</v>
      </c>
      <c r="N115" s="11">
        <v>20579</v>
      </c>
      <c r="O115" s="11"/>
      <c r="P115" s="11">
        <v>266</v>
      </c>
      <c r="Q115" s="11"/>
      <c r="R115" s="11">
        <v>378</v>
      </c>
      <c r="T115" s="30"/>
    </row>
    <row r="116" spans="1:20" ht="19.5" customHeight="1">
      <c r="A116" s="164"/>
      <c r="B116" s="243"/>
      <c r="C116" s="168"/>
      <c r="D116" s="168"/>
      <c r="E116" s="168"/>
      <c r="F116" s="168"/>
      <c r="G116" s="168"/>
      <c r="H116" s="168"/>
      <c r="I116" s="168"/>
      <c r="J116" s="201"/>
      <c r="K116" s="150"/>
      <c r="L116" s="11">
        <v>2015</v>
      </c>
      <c r="M116" s="11">
        <f t="shared" si="8"/>
        <v>18049</v>
      </c>
      <c r="N116" s="11">
        <v>17404</v>
      </c>
      <c r="O116" s="11"/>
      <c r="P116" s="11">
        <v>266</v>
      </c>
      <c r="Q116" s="11"/>
      <c r="R116" s="11">
        <v>379</v>
      </c>
      <c r="T116" s="30"/>
    </row>
    <row r="117" spans="1:20" ht="21.75" customHeight="1">
      <c r="A117" s="164"/>
      <c r="B117" s="259" t="s">
        <v>27</v>
      </c>
      <c r="C117" s="121">
        <v>12</v>
      </c>
      <c r="D117" s="121">
        <v>8</v>
      </c>
      <c r="E117" s="121">
        <v>3</v>
      </c>
      <c r="F117" s="121">
        <v>1</v>
      </c>
      <c r="G117" s="121"/>
      <c r="H117" s="121"/>
      <c r="I117" s="121"/>
      <c r="J117" s="169" t="s">
        <v>364</v>
      </c>
      <c r="K117" s="148" t="s">
        <v>355</v>
      </c>
      <c r="L117" s="6">
        <v>2010</v>
      </c>
      <c r="M117" s="11">
        <v>698</v>
      </c>
      <c r="N117" s="11">
        <v>688</v>
      </c>
      <c r="O117" s="11"/>
      <c r="P117" s="11">
        <v>10</v>
      </c>
      <c r="Q117" s="11"/>
      <c r="R117" s="11"/>
      <c r="T117" s="30"/>
    </row>
    <row r="118" spans="1:20" ht="21.75" customHeight="1">
      <c r="A118" s="164"/>
      <c r="B118" s="260"/>
      <c r="C118" s="158"/>
      <c r="D118" s="158"/>
      <c r="E118" s="158"/>
      <c r="F118" s="158"/>
      <c r="G118" s="158"/>
      <c r="H118" s="158"/>
      <c r="I118" s="158"/>
      <c r="J118" s="206"/>
      <c r="K118" s="149"/>
      <c r="L118" s="11">
        <v>2011</v>
      </c>
      <c r="M118" s="11">
        <v>536</v>
      </c>
      <c r="N118" s="11">
        <v>521</v>
      </c>
      <c r="O118" s="11"/>
      <c r="P118" s="11">
        <v>15</v>
      </c>
      <c r="Q118" s="11"/>
      <c r="R118" s="11"/>
      <c r="T118" s="30"/>
    </row>
    <row r="119" spans="1:20" ht="21.75" customHeight="1">
      <c r="A119" s="164"/>
      <c r="B119" s="260"/>
      <c r="C119" s="158"/>
      <c r="D119" s="158"/>
      <c r="E119" s="158"/>
      <c r="F119" s="158"/>
      <c r="G119" s="158"/>
      <c r="H119" s="158"/>
      <c r="I119" s="158"/>
      <c r="J119" s="206"/>
      <c r="K119" s="149"/>
      <c r="L119" s="11">
        <v>2012</v>
      </c>
      <c r="M119" s="11">
        <v>397</v>
      </c>
      <c r="N119" s="11">
        <v>397</v>
      </c>
      <c r="O119" s="11"/>
      <c r="P119" s="11"/>
      <c r="Q119" s="11"/>
      <c r="R119" s="11"/>
      <c r="T119" s="30"/>
    </row>
    <row r="120" spans="1:20" ht="21.75" customHeight="1">
      <c r="A120" s="164"/>
      <c r="B120" s="260"/>
      <c r="C120" s="158"/>
      <c r="D120" s="158"/>
      <c r="E120" s="158"/>
      <c r="F120" s="158"/>
      <c r="G120" s="158"/>
      <c r="H120" s="158"/>
      <c r="I120" s="158"/>
      <c r="J120" s="206"/>
      <c r="K120" s="149"/>
      <c r="L120" s="11">
        <v>2013</v>
      </c>
      <c r="M120" s="11"/>
      <c r="N120" s="11"/>
      <c r="O120" s="11"/>
      <c r="P120" s="11"/>
      <c r="Q120" s="11"/>
      <c r="R120" s="11"/>
      <c r="T120" s="30"/>
    </row>
    <row r="121" spans="1:20" ht="21.75" customHeight="1">
      <c r="A121" s="164"/>
      <c r="B121" s="260"/>
      <c r="C121" s="158"/>
      <c r="D121" s="158"/>
      <c r="E121" s="158"/>
      <c r="F121" s="158"/>
      <c r="G121" s="158"/>
      <c r="H121" s="158"/>
      <c r="I121" s="158"/>
      <c r="J121" s="206"/>
      <c r="K121" s="149"/>
      <c r="L121" s="11">
        <v>2014</v>
      </c>
      <c r="M121" s="11"/>
      <c r="N121" s="11"/>
      <c r="O121" s="11"/>
      <c r="P121" s="11"/>
      <c r="Q121" s="11"/>
      <c r="R121" s="11"/>
      <c r="T121" s="30"/>
    </row>
    <row r="122" spans="1:20" ht="21.75" customHeight="1">
      <c r="A122" s="165"/>
      <c r="B122" s="115"/>
      <c r="C122" s="128"/>
      <c r="D122" s="128"/>
      <c r="E122" s="128"/>
      <c r="F122" s="128"/>
      <c r="G122" s="128"/>
      <c r="H122" s="128"/>
      <c r="I122" s="128"/>
      <c r="J122" s="207"/>
      <c r="K122" s="150"/>
      <c r="L122" s="11">
        <v>2015</v>
      </c>
      <c r="M122" s="11"/>
      <c r="N122" s="11"/>
      <c r="O122" s="11"/>
      <c r="P122" s="11"/>
      <c r="Q122" s="11"/>
      <c r="R122" s="11"/>
      <c r="T122" s="30"/>
    </row>
    <row r="123" spans="1:20" ht="34.5" customHeight="1">
      <c r="A123" s="124" t="s">
        <v>104</v>
      </c>
      <c r="B123" s="176" t="s">
        <v>259</v>
      </c>
      <c r="C123" s="176" t="s">
        <v>259</v>
      </c>
      <c r="D123" s="176" t="s">
        <v>259</v>
      </c>
      <c r="E123" s="176" t="s">
        <v>259</v>
      </c>
      <c r="F123" s="176" t="s">
        <v>259</v>
      </c>
      <c r="G123" s="176" t="s">
        <v>259</v>
      </c>
      <c r="H123" s="176" t="s">
        <v>259</v>
      </c>
      <c r="I123" s="176" t="s">
        <v>259</v>
      </c>
      <c r="J123" s="176" t="s">
        <v>259</v>
      </c>
      <c r="K123" s="176" t="s">
        <v>259</v>
      </c>
      <c r="L123" s="2" t="s">
        <v>130</v>
      </c>
      <c r="M123" s="26">
        <f aca="true" t="shared" si="9" ref="M123:R123">M124+M125+M126+M127+M128+M129</f>
        <v>307372</v>
      </c>
      <c r="N123" s="26">
        <f t="shared" si="9"/>
        <v>262869</v>
      </c>
      <c r="O123" s="26">
        <f t="shared" si="9"/>
        <v>0</v>
      </c>
      <c r="P123" s="26">
        <f>P124+P125+P126+P127+P128+P129</f>
        <v>14644</v>
      </c>
      <c r="Q123" s="26">
        <f t="shared" si="9"/>
        <v>22528</v>
      </c>
      <c r="R123" s="26">
        <f t="shared" si="9"/>
        <v>7331</v>
      </c>
      <c r="T123" s="30"/>
    </row>
    <row r="124" spans="1:20" ht="15.75" customHeight="1">
      <c r="A124" s="124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2">
        <v>2010</v>
      </c>
      <c r="M124" s="26">
        <f aca="true" t="shared" si="10" ref="M124:R124">M63+M69+M93+M99+M111+M117+M75+M81+M87+M105</f>
        <v>76492</v>
      </c>
      <c r="N124" s="26">
        <f t="shared" si="10"/>
        <v>61762</v>
      </c>
      <c r="O124" s="26">
        <f t="shared" si="10"/>
        <v>0</v>
      </c>
      <c r="P124" s="26">
        <f>P63+P69+P93+P99+P111+P117+P75+P81+P87+P105</f>
        <v>8334</v>
      </c>
      <c r="Q124" s="26">
        <f t="shared" si="10"/>
        <v>3977</v>
      </c>
      <c r="R124" s="26">
        <f t="shared" si="10"/>
        <v>2419</v>
      </c>
      <c r="T124" s="30"/>
    </row>
    <row r="125" spans="1:20" ht="15.75" customHeight="1">
      <c r="A125" s="124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2">
        <v>2011</v>
      </c>
      <c r="M125" s="26">
        <f aca="true" t="shared" si="11" ref="M125:R125">M64+M70+M94+M100+M112+M118+M76+M82+M88+M106</f>
        <v>62706</v>
      </c>
      <c r="N125" s="26">
        <f t="shared" si="11"/>
        <v>55554</v>
      </c>
      <c r="O125" s="26">
        <f t="shared" si="11"/>
        <v>0</v>
      </c>
      <c r="P125" s="26">
        <f t="shared" si="11"/>
        <v>2074</v>
      </c>
      <c r="Q125" s="26">
        <f t="shared" si="11"/>
        <v>4211</v>
      </c>
      <c r="R125" s="26">
        <f t="shared" si="11"/>
        <v>867</v>
      </c>
      <c r="T125" s="30"/>
    </row>
    <row r="126" spans="1:20" ht="14.25" customHeight="1">
      <c r="A126" s="124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2">
        <v>2012</v>
      </c>
      <c r="M126" s="26">
        <f aca="true" t="shared" si="12" ref="M126:R126">M65+M71+M95+M101+M113+M119+M77+M83+M89+M107</f>
        <v>43091</v>
      </c>
      <c r="N126" s="26">
        <f t="shared" si="12"/>
        <v>36857</v>
      </c>
      <c r="O126" s="26">
        <f t="shared" si="12"/>
        <v>0</v>
      </c>
      <c r="P126" s="26">
        <f t="shared" si="12"/>
        <v>1728</v>
      </c>
      <c r="Q126" s="26">
        <f t="shared" si="12"/>
        <v>3530</v>
      </c>
      <c r="R126" s="26">
        <f t="shared" si="12"/>
        <v>976</v>
      </c>
      <c r="T126" s="30"/>
    </row>
    <row r="127" spans="1:20" ht="21.75" customHeight="1">
      <c r="A127" s="124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2">
        <v>2013</v>
      </c>
      <c r="M127" s="26">
        <f aca="true" t="shared" si="13" ref="M127:R127">M66+M72+M96+M102+M114+M120+M78+M84+M90+M108</f>
        <v>43278</v>
      </c>
      <c r="N127" s="26">
        <f t="shared" si="13"/>
        <v>37144</v>
      </c>
      <c r="O127" s="26">
        <f t="shared" si="13"/>
        <v>0</v>
      </c>
      <c r="P127" s="26">
        <f t="shared" si="13"/>
        <v>1336</v>
      </c>
      <c r="Q127" s="26">
        <f t="shared" si="13"/>
        <v>3794</v>
      </c>
      <c r="R127" s="26">
        <f t="shared" si="13"/>
        <v>1004</v>
      </c>
      <c r="T127" s="30"/>
    </row>
    <row r="128" spans="1:20" ht="21.75" customHeight="1">
      <c r="A128" s="124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2">
        <v>2014</v>
      </c>
      <c r="M128" s="26">
        <f aca="true" t="shared" si="14" ref="M128:R128">M67+M73+M97+M103+M115+M121+M79+M85+M91+M109</f>
        <v>42844</v>
      </c>
      <c r="N128" s="26">
        <f t="shared" si="14"/>
        <v>37644</v>
      </c>
      <c r="O128" s="26">
        <f t="shared" si="14"/>
        <v>0</v>
      </c>
      <c r="P128" s="26">
        <f t="shared" si="14"/>
        <v>636</v>
      </c>
      <c r="Q128" s="26">
        <f t="shared" si="14"/>
        <v>3581</v>
      </c>
      <c r="R128" s="26">
        <f t="shared" si="14"/>
        <v>983</v>
      </c>
      <c r="T128" s="30"/>
    </row>
    <row r="129" spans="1:20" ht="22.5" customHeight="1">
      <c r="A129" s="124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2">
        <v>2015</v>
      </c>
      <c r="M129" s="26">
        <f aca="true" t="shared" si="15" ref="M129:R129">M68+M74+M98+M104+M116+M122+M80+M86+M92+M110</f>
        <v>38961</v>
      </c>
      <c r="N129" s="26">
        <f t="shared" si="15"/>
        <v>33908</v>
      </c>
      <c r="O129" s="26">
        <f t="shared" si="15"/>
        <v>0</v>
      </c>
      <c r="P129" s="26">
        <f t="shared" si="15"/>
        <v>536</v>
      </c>
      <c r="Q129" s="26">
        <f t="shared" si="15"/>
        <v>3435</v>
      </c>
      <c r="R129" s="26">
        <f t="shared" si="15"/>
        <v>1082</v>
      </c>
      <c r="T129" s="30"/>
    </row>
    <row r="130" spans="1:20" ht="21.75" customHeight="1">
      <c r="A130" s="193" t="s">
        <v>316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5"/>
      <c r="T130" s="30"/>
    </row>
    <row r="131" spans="1:20" ht="21.75" customHeight="1">
      <c r="A131" s="199" t="s">
        <v>247</v>
      </c>
      <c r="B131" s="308" t="s">
        <v>390</v>
      </c>
      <c r="C131" s="146">
        <v>5</v>
      </c>
      <c r="D131" s="146">
        <v>1</v>
      </c>
      <c r="E131" s="146">
        <v>2</v>
      </c>
      <c r="F131" s="146">
        <v>2</v>
      </c>
      <c r="G131" s="146"/>
      <c r="H131" s="146"/>
      <c r="I131" s="146"/>
      <c r="J131" s="199" t="s">
        <v>365</v>
      </c>
      <c r="K131" s="146" t="s">
        <v>28</v>
      </c>
      <c r="L131" s="23">
        <v>2010</v>
      </c>
      <c r="M131" s="23">
        <f>SUM(N131:R131)</f>
        <v>4065</v>
      </c>
      <c r="N131" s="23">
        <v>3885</v>
      </c>
      <c r="O131" s="23"/>
      <c r="P131" s="23"/>
      <c r="Q131" s="23">
        <v>180</v>
      </c>
      <c r="R131" s="23"/>
      <c r="T131" s="30"/>
    </row>
    <row r="132" spans="1:20" ht="21.75" customHeight="1">
      <c r="A132" s="200"/>
      <c r="B132" s="309"/>
      <c r="C132" s="192"/>
      <c r="D132" s="192"/>
      <c r="E132" s="192"/>
      <c r="F132" s="192"/>
      <c r="G132" s="192"/>
      <c r="H132" s="192"/>
      <c r="I132" s="192"/>
      <c r="J132" s="200"/>
      <c r="K132" s="146"/>
      <c r="L132" s="23">
        <v>2011</v>
      </c>
      <c r="M132" s="23">
        <f>SUM(N132:R132)</f>
        <v>8130</v>
      </c>
      <c r="N132" s="23">
        <v>7770</v>
      </c>
      <c r="O132" s="23"/>
      <c r="P132" s="23"/>
      <c r="Q132" s="23">
        <v>360</v>
      </c>
      <c r="R132" s="23"/>
      <c r="T132" s="30"/>
    </row>
    <row r="133" spans="1:20" ht="21.75" customHeight="1">
      <c r="A133" s="200"/>
      <c r="B133" s="309"/>
      <c r="C133" s="192"/>
      <c r="D133" s="192"/>
      <c r="E133" s="192"/>
      <c r="F133" s="192"/>
      <c r="G133" s="192"/>
      <c r="H133" s="192"/>
      <c r="I133" s="192"/>
      <c r="J133" s="200"/>
      <c r="K133" s="146"/>
      <c r="L133" s="23">
        <v>2012</v>
      </c>
      <c r="M133" s="23">
        <f>SUM(N133:R133)</f>
        <v>8130</v>
      </c>
      <c r="N133" s="23">
        <v>7770</v>
      </c>
      <c r="O133" s="23"/>
      <c r="P133" s="23"/>
      <c r="Q133" s="23">
        <v>360</v>
      </c>
      <c r="R133" s="23"/>
      <c r="T133" s="30"/>
    </row>
    <row r="134" spans="1:20" ht="21.75" customHeight="1">
      <c r="A134" s="200"/>
      <c r="B134" s="309"/>
      <c r="C134" s="192"/>
      <c r="D134" s="192"/>
      <c r="E134" s="192"/>
      <c r="F134" s="192"/>
      <c r="G134" s="192"/>
      <c r="H134" s="192"/>
      <c r="I134" s="192"/>
      <c r="J134" s="200"/>
      <c r="K134" s="146"/>
      <c r="L134" s="23">
        <v>2013</v>
      </c>
      <c r="M134" s="23"/>
      <c r="N134" s="23"/>
      <c r="O134" s="23"/>
      <c r="P134" s="23"/>
      <c r="Q134" s="23"/>
      <c r="R134" s="23"/>
      <c r="T134" s="30"/>
    </row>
    <row r="135" spans="1:20" ht="21.75" customHeight="1">
      <c r="A135" s="200"/>
      <c r="B135" s="309"/>
      <c r="C135" s="192"/>
      <c r="D135" s="192"/>
      <c r="E135" s="192"/>
      <c r="F135" s="192"/>
      <c r="G135" s="192"/>
      <c r="H135" s="192"/>
      <c r="I135" s="192"/>
      <c r="J135" s="200"/>
      <c r="K135" s="146"/>
      <c r="L135" s="23">
        <v>2014</v>
      </c>
      <c r="M135" s="23"/>
      <c r="N135" s="23"/>
      <c r="O135" s="23"/>
      <c r="P135" s="23"/>
      <c r="Q135" s="23"/>
      <c r="R135" s="23"/>
      <c r="T135" s="30"/>
    </row>
    <row r="136" spans="1:20" ht="60.75" customHeight="1">
      <c r="A136" s="201"/>
      <c r="B136" s="309"/>
      <c r="C136" s="192"/>
      <c r="D136" s="192"/>
      <c r="E136" s="192"/>
      <c r="F136" s="192"/>
      <c r="G136" s="192"/>
      <c r="H136" s="192"/>
      <c r="I136" s="192"/>
      <c r="J136" s="201"/>
      <c r="K136" s="146"/>
      <c r="L136" s="23">
        <v>2015</v>
      </c>
      <c r="M136" s="23"/>
      <c r="N136" s="23"/>
      <c r="O136" s="23"/>
      <c r="P136" s="23"/>
      <c r="Q136" s="23"/>
      <c r="R136" s="23"/>
      <c r="T136" s="30"/>
    </row>
    <row r="137" spans="1:20" ht="21.75" customHeight="1">
      <c r="A137" s="199" t="s">
        <v>247</v>
      </c>
      <c r="B137" s="139" t="s">
        <v>30</v>
      </c>
      <c r="C137" s="146">
        <v>2</v>
      </c>
      <c r="D137" s="146">
        <v>1</v>
      </c>
      <c r="E137" s="146">
        <v>1</v>
      </c>
      <c r="F137" s="124"/>
      <c r="G137" s="124"/>
      <c r="H137" s="124"/>
      <c r="I137" s="124"/>
      <c r="J137" s="199" t="s">
        <v>29</v>
      </c>
      <c r="K137" s="148" t="s">
        <v>31</v>
      </c>
      <c r="L137" s="11">
        <v>2010</v>
      </c>
      <c r="M137" s="23">
        <v>200</v>
      </c>
      <c r="N137" s="23"/>
      <c r="O137" s="23"/>
      <c r="P137" s="23">
        <v>200</v>
      </c>
      <c r="Q137" s="23"/>
      <c r="R137" s="23"/>
      <c r="T137" s="30"/>
    </row>
    <row r="138" spans="1:20" ht="21.75" customHeight="1">
      <c r="A138" s="200"/>
      <c r="B138" s="139"/>
      <c r="C138" s="146"/>
      <c r="D138" s="146"/>
      <c r="E138" s="146"/>
      <c r="F138" s="124"/>
      <c r="G138" s="124"/>
      <c r="H138" s="124"/>
      <c r="I138" s="124"/>
      <c r="J138" s="200"/>
      <c r="K138" s="149"/>
      <c r="L138" s="11">
        <v>2011</v>
      </c>
      <c r="M138" s="23">
        <v>200</v>
      </c>
      <c r="N138" s="23"/>
      <c r="O138" s="23"/>
      <c r="P138" s="23">
        <v>200</v>
      </c>
      <c r="Q138" s="23"/>
      <c r="R138" s="23"/>
      <c r="T138" s="30"/>
    </row>
    <row r="139" spans="1:20" ht="21.75" customHeight="1">
      <c r="A139" s="200"/>
      <c r="B139" s="139"/>
      <c r="C139" s="146"/>
      <c r="D139" s="146"/>
      <c r="E139" s="146"/>
      <c r="F139" s="124"/>
      <c r="G139" s="124"/>
      <c r="H139" s="124"/>
      <c r="I139" s="124"/>
      <c r="J139" s="200"/>
      <c r="K139" s="149"/>
      <c r="L139" s="11">
        <v>2012</v>
      </c>
      <c r="M139" s="23"/>
      <c r="N139" s="23"/>
      <c r="O139" s="23"/>
      <c r="P139" s="23"/>
      <c r="Q139" s="23"/>
      <c r="R139" s="23"/>
      <c r="T139" s="30"/>
    </row>
    <row r="140" spans="1:20" ht="21.75" customHeight="1">
      <c r="A140" s="200"/>
      <c r="B140" s="139"/>
      <c r="C140" s="146"/>
      <c r="D140" s="146"/>
      <c r="E140" s="146"/>
      <c r="F140" s="124"/>
      <c r="G140" s="124"/>
      <c r="H140" s="124"/>
      <c r="I140" s="124"/>
      <c r="J140" s="200"/>
      <c r="K140" s="149"/>
      <c r="L140" s="11">
        <v>2013</v>
      </c>
      <c r="M140" s="23"/>
      <c r="N140" s="23"/>
      <c r="O140" s="23"/>
      <c r="P140" s="23"/>
      <c r="Q140" s="23"/>
      <c r="R140" s="23"/>
      <c r="T140" s="30"/>
    </row>
    <row r="141" spans="1:20" ht="21.75" customHeight="1">
      <c r="A141" s="200"/>
      <c r="B141" s="139"/>
      <c r="C141" s="146"/>
      <c r="D141" s="146"/>
      <c r="E141" s="146"/>
      <c r="F141" s="124"/>
      <c r="G141" s="124"/>
      <c r="H141" s="124"/>
      <c r="I141" s="124"/>
      <c r="J141" s="200"/>
      <c r="K141" s="149"/>
      <c r="L141" s="11">
        <v>2014</v>
      </c>
      <c r="M141" s="23"/>
      <c r="N141" s="23"/>
      <c r="O141" s="23"/>
      <c r="P141" s="23"/>
      <c r="Q141" s="23"/>
      <c r="R141" s="23"/>
      <c r="T141" s="30"/>
    </row>
    <row r="142" spans="1:20" ht="21.75" customHeight="1">
      <c r="A142" s="201"/>
      <c r="B142" s="139"/>
      <c r="C142" s="146"/>
      <c r="D142" s="146"/>
      <c r="E142" s="146"/>
      <c r="F142" s="124"/>
      <c r="G142" s="124"/>
      <c r="H142" s="124"/>
      <c r="I142" s="124"/>
      <c r="J142" s="201"/>
      <c r="K142" s="150"/>
      <c r="L142" s="11">
        <v>2015</v>
      </c>
      <c r="M142" s="23"/>
      <c r="N142" s="23"/>
      <c r="O142" s="23"/>
      <c r="P142" s="23"/>
      <c r="Q142" s="23"/>
      <c r="R142" s="23"/>
      <c r="T142" s="30"/>
    </row>
    <row r="143" spans="1:20" ht="37.5" customHeight="1">
      <c r="A143" s="176" t="s">
        <v>104</v>
      </c>
      <c r="B143" s="121" t="s">
        <v>259</v>
      </c>
      <c r="C143" s="121" t="s">
        <v>259</v>
      </c>
      <c r="D143" s="121" t="s">
        <v>259</v>
      </c>
      <c r="E143" s="121" t="s">
        <v>259</v>
      </c>
      <c r="F143" s="121" t="s">
        <v>259</v>
      </c>
      <c r="G143" s="121" t="s">
        <v>259</v>
      </c>
      <c r="H143" s="121" t="s">
        <v>259</v>
      </c>
      <c r="I143" s="121" t="s">
        <v>259</v>
      </c>
      <c r="J143" s="179" t="s">
        <v>259</v>
      </c>
      <c r="K143" s="179" t="s">
        <v>259</v>
      </c>
      <c r="L143" s="2" t="s">
        <v>130</v>
      </c>
      <c r="M143" s="33">
        <f>M144+M145+M146</f>
        <v>20725</v>
      </c>
      <c r="N143" s="33">
        <f>N144+N145+N146</f>
        <v>19425</v>
      </c>
      <c r="O143" s="33">
        <f>O144+O145+O146</f>
        <v>0</v>
      </c>
      <c r="P143" s="33">
        <f>P144+P145+P146</f>
        <v>400</v>
      </c>
      <c r="Q143" s="33">
        <f>Q144+Q145+Q146</f>
        <v>900</v>
      </c>
      <c r="R143" s="23"/>
      <c r="T143" s="30"/>
    </row>
    <row r="144" spans="1:20" ht="18.75" customHeight="1">
      <c r="A144" s="177"/>
      <c r="B144" s="158"/>
      <c r="C144" s="158"/>
      <c r="D144" s="158"/>
      <c r="E144" s="158"/>
      <c r="F144" s="158"/>
      <c r="G144" s="158"/>
      <c r="H144" s="158"/>
      <c r="I144" s="158"/>
      <c r="J144" s="180"/>
      <c r="K144" s="180"/>
      <c r="L144" s="2">
        <v>2010</v>
      </c>
      <c r="M144" s="33">
        <f aca="true" t="shared" si="16" ref="M144:R144">M137+M131</f>
        <v>4265</v>
      </c>
      <c r="N144" s="33">
        <f t="shared" si="16"/>
        <v>3885</v>
      </c>
      <c r="O144" s="33">
        <f t="shared" si="16"/>
        <v>0</v>
      </c>
      <c r="P144" s="33">
        <f t="shared" si="16"/>
        <v>200</v>
      </c>
      <c r="Q144" s="33">
        <f t="shared" si="16"/>
        <v>180</v>
      </c>
      <c r="R144" s="33">
        <f t="shared" si="16"/>
        <v>0</v>
      </c>
      <c r="T144" s="30"/>
    </row>
    <row r="145" spans="1:20" ht="14.25" customHeight="1">
      <c r="A145" s="177"/>
      <c r="B145" s="158"/>
      <c r="C145" s="158"/>
      <c r="D145" s="158"/>
      <c r="E145" s="158"/>
      <c r="F145" s="158"/>
      <c r="G145" s="158"/>
      <c r="H145" s="158"/>
      <c r="I145" s="158"/>
      <c r="J145" s="180"/>
      <c r="K145" s="180"/>
      <c r="L145" s="2">
        <v>2011</v>
      </c>
      <c r="M145" s="33">
        <f aca="true" t="shared" si="17" ref="M145:R145">M138+M132</f>
        <v>8330</v>
      </c>
      <c r="N145" s="33">
        <f t="shared" si="17"/>
        <v>7770</v>
      </c>
      <c r="O145" s="33">
        <f t="shared" si="17"/>
        <v>0</v>
      </c>
      <c r="P145" s="33">
        <f t="shared" si="17"/>
        <v>200</v>
      </c>
      <c r="Q145" s="33">
        <f t="shared" si="17"/>
        <v>360</v>
      </c>
      <c r="R145" s="33">
        <f t="shared" si="17"/>
        <v>0</v>
      </c>
      <c r="T145" s="30"/>
    </row>
    <row r="146" spans="1:20" ht="15.75" customHeight="1">
      <c r="A146" s="177"/>
      <c r="B146" s="158"/>
      <c r="C146" s="158"/>
      <c r="D146" s="158"/>
      <c r="E146" s="158"/>
      <c r="F146" s="158"/>
      <c r="G146" s="158"/>
      <c r="H146" s="158"/>
      <c r="I146" s="158"/>
      <c r="J146" s="180"/>
      <c r="K146" s="180"/>
      <c r="L146" s="2">
        <v>2012</v>
      </c>
      <c r="M146" s="33">
        <f aca="true" t="shared" si="18" ref="M146:R146">M139+M133</f>
        <v>8130</v>
      </c>
      <c r="N146" s="33">
        <f t="shared" si="18"/>
        <v>7770</v>
      </c>
      <c r="O146" s="33">
        <f t="shared" si="18"/>
        <v>0</v>
      </c>
      <c r="P146" s="33">
        <f t="shared" si="18"/>
        <v>0</v>
      </c>
      <c r="Q146" s="33">
        <f t="shared" si="18"/>
        <v>360</v>
      </c>
      <c r="R146" s="33">
        <f t="shared" si="18"/>
        <v>0</v>
      </c>
      <c r="T146" s="30"/>
    </row>
    <row r="147" spans="1:20" ht="15.75" customHeight="1">
      <c r="A147" s="177"/>
      <c r="B147" s="158"/>
      <c r="C147" s="158"/>
      <c r="D147" s="158"/>
      <c r="E147" s="158"/>
      <c r="F147" s="158"/>
      <c r="G147" s="158"/>
      <c r="H147" s="158"/>
      <c r="I147" s="158"/>
      <c r="J147" s="180"/>
      <c r="K147" s="180"/>
      <c r="L147" s="2">
        <v>2013</v>
      </c>
      <c r="M147" s="33">
        <f aca="true" t="shared" si="19" ref="M147:R147">M140+M134</f>
        <v>0</v>
      </c>
      <c r="N147" s="33">
        <f t="shared" si="19"/>
        <v>0</v>
      </c>
      <c r="O147" s="33">
        <f t="shared" si="19"/>
        <v>0</v>
      </c>
      <c r="P147" s="33">
        <f t="shared" si="19"/>
        <v>0</v>
      </c>
      <c r="Q147" s="33">
        <f t="shared" si="19"/>
        <v>0</v>
      </c>
      <c r="R147" s="33">
        <f t="shared" si="19"/>
        <v>0</v>
      </c>
      <c r="T147" s="30"/>
    </row>
    <row r="148" spans="1:20" ht="15.75" customHeight="1">
      <c r="A148" s="177"/>
      <c r="B148" s="158"/>
      <c r="C148" s="158"/>
      <c r="D148" s="158"/>
      <c r="E148" s="158"/>
      <c r="F148" s="158"/>
      <c r="G148" s="158"/>
      <c r="H148" s="158"/>
      <c r="I148" s="158"/>
      <c r="J148" s="180"/>
      <c r="K148" s="180"/>
      <c r="L148" s="2">
        <v>2014</v>
      </c>
      <c r="M148" s="33">
        <f aca="true" t="shared" si="20" ref="M148:R148">M141+M135</f>
        <v>0</v>
      </c>
      <c r="N148" s="33">
        <f t="shared" si="20"/>
        <v>0</v>
      </c>
      <c r="O148" s="33">
        <f t="shared" si="20"/>
        <v>0</v>
      </c>
      <c r="P148" s="33">
        <f t="shared" si="20"/>
        <v>0</v>
      </c>
      <c r="Q148" s="33">
        <f t="shared" si="20"/>
        <v>0</v>
      </c>
      <c r="R148" s="33">
        <f t="shared" si="20"/>
        <v>0</v>
      </c>
      <c r="T148" s="30"/>
    </row>
    <row r="149" spans="1:20" ht="104.25" customHeight="1">
      <c r="A149" s="178"/>
      <c r="B149" s="128"/>
      <c r="C149" s="128"/>
      <c r="D149" s="128"/>
      <c r="E149" s="128"/>
      <c r="F149" s="128"/>
      <c r="G149" s="128"/>
      <c r="H149" s="128"/>
      <c r="I149" s="128"/>
      <c r="J149" s="181"/>
      <c r="K149" s="181"/>
      <c r="L149" s="2">
        <v>2015</v>
      </c>
      <c r="M149" s="33">
        <f aca="true" t="shared" si="21" ref="M149:R149">M142+M136</f>
        <v>0</v>
      </c>
      <c r="N149" s="33">
        <f t="shared" si="21"/>
        <v>0</v>
      </c>
      <c r="O149" s="33">
        <f t="shared" si="21"/>
        <v>0</v>
      </c>
      <c r="P149" s="33">
        <f t="shared" si="21"/>
        <v>0</v>
      </c>
      <c r="Q149" s="33">
        <f t="shared" si="21"/>
        <v>0</v>
      </c>
      <c r="R149" s="33">
        <f t="shared" si="21"/>
        <v>0</v>
      </c>
      <c r="T149" s="30"/>
    </row>
    <row r="150" spans="1:20" ht="21.75" customHeight="1">
      <c r="A150" s="315" t="s">
        <v>277</v>
      </c>
      <c r="B150" s="315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T150" s="30"/>
    </row>
    <row r="151" spans="1:20" ht="17.25" customHeight="1">
      <c r="A151" s="199" t="s">
        <v>186</v>
      </c>
      <c r="B151" s="199" t="s">
        <v>370</v>
      </c>
      <c r="C151" s="129">
        <v>6</v>
      </c>
      <c r="D151" s="129">
        <v>1</v>
      </c>
      <c r="E151" s="129">
        <v>1</v>
      </c>
      <c r="F151" s="129">
        <v>1</v>
      </c>
      <c r="G151" s="129">
        <v>1</v>
      </c>
      <c r="H151" s="129">
        <v>1</v>
      </c>
      <c r="I151" s="129">
        <v>1</v>
      </c>
      <c r="J151" s="136" t="s">
        <v>369</v>
      </c>
      <c r="K151" s="166" t="s">
        <v>32</v>
      </c>
      <c r="L151" s="11">
        <v>2010</v>
      </c>
      <c r="M151" s="89">
        <v>1020</v>
      </c>
      <c r="N151" s="89">
        <v>1000</v>
      </c>
      <c r="O151" s="89"/>
      <c r="P151" s="89">
        <v>20</v>
      </c>
      <c r="Q151" s="90"/>
      <c r="R151" s="90"/>
      <c r="T151" s="30"/>
    </row>
    <row r="152" spans="1:20" ht="17.25" customHeight="1">
      <c r="A152" s="200"/>
      <c r="B152" s="200"/>
      <c r="C152" s="130"/>
      <c r="D152" s="130"/>
      <c r="E152" s="130"/>
      <c r="F152" s="130"/>
      <c r="G152" s="130"/>
      <c r="H152" s="130"/>
      <c r="I152" s="130"/>
      <c r="J152" s="136"/>
      <c r="K152" s="167"/>
      <c r="L152" s="11">
        <v>2011</v>
      </c>
      <c r="M152" s="89">
        <f>N152+P152</f>
        <v>1250</v>
      </c>
      <c r="N152" s="89">
        <v>1100</v>
      </c>
      <c r="O152" s="89"/>
      <c r="P152" s="89">
        <v>150</v>
      </c>
      <c r="Q152" s="90"/>
      <c r="R152" s="90"/>
      <c r="T152" s="30"/>
    </row>
    <row r="153" spans="1:20" ht="21.75" customHeight="1">
      <c r="A153" s="200"/>
      <c r="B153" s="200"/>
      <c r="C153" s="130"/>
      <c r="D153" s="130"/>
      <c r="E153" s="130"/>
      <c r="F153" s="130"/>
      <c r="G153" s="130"/>
      <c r="H153" s="130"/>
      <c r="I153" s="130"/>
      <c r="J153" s="136"/>
      <c r="K153" s="167"/>
      <c r="L153" s="11">
        <v>2012</v>
      </c>
      <c r="M153" s="89">
        <f>N153+P153</f>
        <v>1360</v>
      </c>
      <c r="N153" s="89">
        <v>1200</v>
      </c>
      <c r="O153" s="89"/>
      <c r="P153" s="89">
        <v>160</v>
      </c>
      <c r="Q153" s="90"/>
      <c r="R153" s="90"/>
      <c r="T153" s="30"/>
    </row>
    <row r="154" spans="1:20" ht="21.75" customHeight="1">
      <c r="A154" s="200"/>
      <c r="B154" s="200"/>
      <c r="C154" s="130"/>
      <c r="D154" s="130"/>
      <c r="E154" s="130"/>
      <c r="F154" s="130"/>
      <c r="G154" s="130"/>
      <c r="H154" s="130"/>
      <c r="I154" s="130"/>
      <c r="J154" s="136"/>
      <c r="K154" s="167"/>
      <c r="L154" s="11">
        <v>2013</v>
      </c>
      <c r="M154" s="89">
        <f>N154+P154</f>
        <v>1460</v>
      </c>
      <c r="N154" s="89">
        <v>1300</v>
      </c>
      <c r="O154" s="89"/>
      <c r="P154" s="89">
        <v>160</v>
      </c>
      <c r="Q154" s="90"/>
      <c r="R154" s="90"/>
      <c r="T154" s="30"/>
    </row>
    <row r="155" spans="1:20" ht="21.75" customHeight="1">
      <c r="A155" s="200"/>
      <c r="B155" s="200"/>
      <c r="C155" s="130"/>
      <c r="D155" s="130"/>
      <c r="E155" s="130"/>
      <c r="F155" s="130"/>
      <c r="G155" s="130"/>
      <c r="H155" s="130"/>
      <c r="I155" s="130"/>
      <c r="J155" s="136"/>
      <c r="K155" s="167"/>
      <c r="L155" s="11">
        <v>2014</v>
      </c>
      <c r="M155" s="89">
        <f>N155+P155</f>
        <v>1460</v>
      </c>
      <c r="N155" s="89">
        <v>1300</v>
      </c>
      <c r="O155" s="89"/>
      <c r="P155" s="89">
        <v>160</v>
      </c>
      <c r="Q155" s="90"/>
      <c r="R155" s="90"/>
      <c r="T155" s="30"/>
    </row>
    <row r="156" spans="1:20" ht="50.25" customHeight="1">
      <c r="A156" s="200"/>
      <c r="B156" s="201"/>
      <c r="C156" s="131"/>
      <c r="D156" s="131"/>
      <c r="E156" s="131"/>
      <c r="F156" s="131"/>
      <c r="G156" s="131"/>
      <c r="H156" s="131"/>
      <c r="I156" s="131"/>
      <c r="J156" s="136"/>
      <c r="K156" s="168"/>
      <c r="L156" s="11">
        <v>2015</v>
      </c>
      <c r="M156" s="49">
        <f>N156+P156</f>
        <v>1470</v>
      </c>
      <c r="N156" s="49">
        <v>1300</v>
      </c>
      <c r="O156" s="89"/>
      <c r="P156" s="89">
        <v>170</v>
      </c>
      <c r="Q156" s="90"/>
      <c r="R156" s="90"/>
      <c r="T156" s="30"/>
    </row>
    <row r="157" spans="1:20" ht="21.75" customHeight="1">
      <c r="A157" s="200"/>
      <c r="B157" s="199" t="s">
        <v>370</v>
      </c>
      <c r="C157" s="146">
        <f>SUM(D157:I162)</f>
        <v>158.50000000000003</v>
      </c>
      <c r="D157" s="143">
        <v>39.5</v>
      </c>
      <c r="E157" s="143">
        <v>38.9</v>
      </c>
      <c r="F157" s="143">
        <v>18.9</v>
      </c>
      <c r="G157" s="143">
        <v>20</v>
      </c>
      <c r="H157" s="143">
        <v>17.4</v>
      </c>
      <c r="I157" s="143">
        <v>23.8</v>
      </c>
      <c r="J157" s="218" t="s">
        <v>369</v>
      </c>
      <c r="K157" s="166" t="s">
        <v>32</v>
      </c>
      <c r="L157" s="11">
        <v>2010</v>
      </c>
      <c r="M157" s="11">
        <f aca="true" t="shared" si="22" ref="M157:M162">SUM(N157:R157)</f>
        <v>26980</v>
      </c>
      <c r="N157" s="11">
        <v>19540</v>
      </c>
      <c r="O157" s="11"/>
      <c r="P157" s="11">
        <v>6840</v>
      </c>
      <c r="Q157" s="11"/>
      <c r="R157" s="11">
        <v>600</v>
      </c>
      <c r="T157" s="30"/>
    </row>
    <row r="158" spans="1:20" ht="21.75" customHeight="1">
      <c r="A158" s="200"/>
      <c r="B158" s="200"/>
      <c r="C158" s="146"/>
      <c r="D158" s="143"/>
      <c r="E158" s="143"/>
      <c r="F158" s="143"/>
      <c r="G158" s="143"/>
      <c r="H158" s="143"/>
      <c r="I158" s="143"/>
      <c r="J158" s="219"/>
      <c r="K158" s="167"/>
      <c r="L158" s="11">
        <v>2011</v>
      </c>
      <c r="M158" s="11">
        <f t="shared" si="22"/>
        <v>28140</v>
      </c>
      <c r="N158" s="11">
        <v>20860</v>
      </c>
      <c r="O158" s="11"/>
      <c r="P158" s="11">
        <v>6480</v>
      </c>
      <c r="Q158" s="11"/>
      <c r="R158" s="11">
        <v>800</v>
      </c>
      <c r="T158" s="30"/>
    </row>
    <row r="159" spans="1:20" ht="21.75" customHeight="1">
      <c r="A159" s="200"/>
      <c r="B159" s="200"/>
      <c r="C159" s="146"/>
      <c r="D159" s="143"/>
      <c r="E159" s="143"/>
      <c r="F159" s="143"/>
      <c r="G159" s="143"/>
      <c r="H159" s="143"/>
      <c r="I159" s="143"/>
      <c r="J159" s="219"/>
      <c r="K159" s="167"/>
      <c r="L159" s="11">
        <v>2012</v>
      </c>
      <c r="M159" s="11">
        <f t="shared" si="22"/>
        <v>11555</v>
      </c>
      <c r="N159" s="11">
        <v>2655</v>
      </c>
      <c r="O159" s="11"/>
      <c r="P159" s="11">
        <v>7600</v>
      </c>
      <c r="Q159" s="11"/>
      <c r="R159" s="11">
        <v>1300</v>
      </c>
      <c r="T159" s="30"/>
    </row>
    <row r="160" spans="1:20" ht="21.75" customHeight="1">
      <c r="A160" s="200"/>
      <c r="B160" s="200"/>
      <c r="C160" s="146"/>
      <c r="D160" s="143"/>
      <c r="E160" s="143"/>
      <c r="F160" s="143"/>
      <c r="G160" s="143"/>
      <c r="H160" s="143"/>
      <c r="I160" s="143"/>
      <c r="J160" s="219"/>
      <c r="K160" s="167"/>
      <c r="L160" s="11">
        <v>2013</v>
      </c>
      <c r="M160" s="11">
        <f t="shared" si="22"/>
        <v>11845</v>
      </c>
      <c r="N160" s="11">
        <v>3185</v>
      </c>
      <c r="O160" s="11"/>
      <c r="P160" s="11">
        <v>7260</v>
      </c>
      <c r="Q160" s="11"/>
      <c r="R160" s="11">
        <v>1400</v>
      </c>
      <c r="T160" s="30"/>
    </row>
    <row r="161" spans="1:20" ht="21.75" customHeight="1">
      <c r="A161" s="200"/>
      <c r="B161" s="200"/>
      <c r="C161" s="146"/>
      <c r="D161" s="143"/>
      <c r="E161" s="143"/>
      <c r="F161" s="143"/>
      <c r="G161" s="143"/>
      <c r="H161" s="143"/>
      <c r="I161" s="143"/>
      <c r="J161" s="219"/>
      <c r="K161" s="167"/>
      <c r="L161" s="11">
        <v>2014</v>
      </c>
      <c r="M161" s="11">
        <f t="shared" si="22"/>
        <v>8040</v>
      </c>
      <c r="N161" s="11">
        <v>2740</v>
      </c>
      <c r="O161" s="11"/>
      <c r="P161" s="11">
        <v>5300</v>
      </c>
      <c r="Q161" s="11"/>
      <c r="R161" s="11"/>
      <c r="T161" s="30"/>
    </row>
    <row r="162" spans="1:20" ht="63" customHeight="1">
      <c r="A162" s="201"/>
      <c r="B162" s="201"/>
      <c r="C162" s="146"/>
      <c r="D162" s="143"/>
      <c r="E162" s="143"/>
      <c r="F162" s="143"/>
      <c r="G162" s="143"/>
      <c r="H162" s="143"/>
      <c r="I162" s="143"/>
      <c r="J162" s="118"/>
      <c r="K162" s="168"/>
      <c r="L162" s="11">
        <v>2015</v>
      </c>
      <c r="M162" s="11">
        <f t="shared" si="22"/>
        <v>16240</v>
      </c>
      <c r="N162" s="11">
        <v>10540</v>
      </c>
      <c r="O162" s="11"/>
      <c r="P162" s="11">
        <v>5700</v>
      </c>
      <c r="Q162" s="11"/>
      <c r="R162" s="11"/>
      <c r="T162" s="30"/>
    </row>
    <row r="163" spans="1:20" ht="37.5" customHeight="1">
      <c r="A163" s="124" t="s">
        <v>104</v>
      </c>
      <c r="B163" s="148" t="s">
        <v>259</v>
      </c>
      <c r="C163" s="148" t="s">
        <v>259</v>
      </c>
      <c r="D163" s="148" t="s">
        <v>259</v>
      </c>
      <c r="E163" s="148" t="s">
        <v>259</v>
      </c>
      <c r="F163" s="148" t="s">
        <v>259</v>
      </c>
      <c r="G163" s="148" t="s">
        <v>259</v>
      </c>
      <c r="H163" s="148" t="s">
        <v>259</v>
      </c>
      <c r="I163" s="148" t="s">
        <v>259</v>
      </c>
      <c r="J163" s="148" t="s">
        <v>259</v>
      </c>
      <c r="K163" s="148" t="s">
        <v>259</v>
      </c>
      <c r="L163" s="2" t="s">
        <v>130</v>
      </c>
      <c r="M163" s="5">
        <f aca="true" t="shared" si="23" ref="M163:R163">M164+M165+M166+M167+M168+M169</f>
        <v>110820</v>
      </c>
      <c r="N163" s="2">
        <f t="shared" si="23"/>
        <v>66720</v>
      </c>
      <c r="O163" s="2">
        <f t="shared" si="23"/>
        <v>0</v>
      </c>
      <c r="P163" s="2">
        <f t="shared" si="23"/>
        <v>40000</v>
      </c>
      <c r="Q163" s="2">
        <f t="shared" si="23"/>
        <v>0</v>
      </c>
      <c r="R163" s="2">
        <f t="shared" si="23"/>
        <v>4100</v>
      </c>
      <c r="T163" s="30"/>
    </row>
    <row r="164" spans="1:20" ht="19.5" customHeight="1">
      <c r="A164" s="124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1">
        <v>2010</v>
      </c>
      <c r="M164" s="11">
        <f aca="true" t="shared" si="24" ref="M164:R164">M151+M157</f>
        <v>28000</v>
      </c>
      <c r="N164" s="11">
        <f t="shared" si="24"/>
        <v>20540</v>
      </c>
      <c r="O164" s="11">
        <f t="shared" si="24"/>
        <v>0</v>
      </c>
      <c r="P164" s="11">
        <f t="shared" si="24"/>
        <v>6860</v>
      </c>
      <c r="Q164" s="11">
        <f t="shared" si="24"/>
        <v>0</v>
      </c>
      <c r="R164" s="11">
        <f t="shared" si="24"/>
        <v>600</v>
      </c>
      <c r="T164" s="30"/>
    </row>
    <row r="165" spans="1:20" ht="19.5" customHeight="1">
      <c r="A165" s="124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1">
        <v>2011</v>
      </c>
      <c r="M165" s="11">
        <f aca="true" t="shared" si="25" ref="M165:R169">M152+M158</f>
        <v>29390</v>
      </c>
      <c r="N165" s="11">
        <f t="shared" si="25"/>
        <v>21960</v>
      </c>
      <c r="O165" s="11">
        <f t="shared" si="25"/>
        <v>0</v>
      </c>
      <c r="P165" s="11">
        <f t="shared" si="25"/>
        <v>6630</v>
      </c>
      <c r="Q165" s="11">
        <f t="shared" si="25"/>
        <v>0</v>
      </c>
      <c r="R165" s="11">
        <f t="shared" si="25"/>
        <v>800</v>
      </c>
      <c r="T165" s="30"/>
    </row>
    <row r="166" spans="1:20" ht="19.5" customHeight="1">
      <c r="A166" s="124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1">
        <v>2012</v>
      </c>
      <c r="M166" s="11">
        <f t="shared" si="25"/>
        <v>12915</v>
      </c>
      <c r="N166" s="11">
        <f t="shared" si="25"/>
        <v>3855</v>
      </c>
      <c r="O166" s="11">
        <f t="shared" si="25"/>
        <v>0</v>
      </c>
      <c r="P166" s="11">
        <f t="shared" si="25"/>
        <v>7760</v>
      </c>
      <c r="Q166" s="11">
        <f t="shared" si="25"/>
        <v>0</v>
      </c>
      <c r="R166" s="11">
        <f t="shared" si="25"/>
        <v>1300</v>
      </c>
      <c r="T166" s="30"/>
    </row>
    <row r="167" spans="1:20" ht="19.5" customHeight="1">
      <c r="A167" s="124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1">
        <v>2013</v>
      </c>
      <c r="M167" s="11">
        <f t="shared" si="25"/>
        <v>13305</v>
      </c>
      <c r="N167" s="11">
        <f t="shared" si="25"/>
        <v>4485</v>
      </c>
      <c r="O167" s="11">
        <f t="shared" si="25"/>
        <v>0</v>
      </c>
      <c r="P167" s="11">
        <f t="shared" si="25"/>
        <v>7420</v>
      </c>
      <c r="Q167" s="11">
        <f t="shared" si="25"/>
        <v>0</v>
      </c>
      <c r="R167" s="11">
        <f t="shared" si="25"/>
        <v>1400</v>
      </c>
      <c r="T167" s="30"/>
    </row>
    <row r="168" spans="1:20" ht="19.5" customHeight="1">
      <c r="A168" s="124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1">
        <v>2014</v>
      </c>
      <c r="M168" s="11">
        <f t="shared" si="25"/>
        <v>9500</v>
      </c>
      <c r="N168" s="11">
        <f t="shared" si="25"/>
        <v>4040</v>
      </c>
      <c r="O168" s="11">
        <f t="shared" si="25"/>
        <v>0</v>
      </c>
      <c r="P168" s="11">
        <f t="shared" si="25"/>
        <v>5460</v>
      </c>
      <c r="Q168" s="11">
        <f t="shared" si="25"/>
        <v>0</v>
      </c>
      <c r="R168" s="11">
        <f t="shared" si="25"/>
        <v>0</v>
      </c>
      <c r="T168" s="30"/>
    </row>
    <row r="169" spans="1:20" ht="19.5" customHeight="1">
      <c r="A169" s="124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1">
        <v>2015</v>
      </c>
      <c r="M169" s="11">
        <f t="shared" si="25"/>
        <v>17710</v>
      </c>
      <c r="N169" s="11">
        <f t="shared" si="25"/>
        <v>11840</v>
      </c>
      <c r="O169" s="11">
        <f t="shared" si="25"/>
        <v>0</v>
      </c>
      <c r="P169" s="11">
        <f t="shared" si="25"/>
        <v>5870</v>
      </c>
      <c r="Q169" s="11">
        <f t="shared" si="25"/>
        <v>0</v>
      </c>
      <c r="R169" s="11">
        <f t="shared" si="25"/>
        <v>0</v>
      </c>
      <c r="T169" s="30"/>
    </row>
    <row r="170" spans="1:20" ht="21.75" customHeight="1">
      <c r="A170" s="182" t="s">
        <v>278</v>
      </c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4"/>
      <c r="T170" s="30"/>
    </row>
    <row r="171" spans="1:20" ht="21.75" customHeight="1">
      <c r="A171" s="151" t="s">
        <v>191</v>
      </c>
      <c r="B171" s="117" t="s">
        <v>372</v>
      </c>
      <c r="C171" s="143">
        <f>D171+E171+F171+G171+H171+I171</f>
        <v>111</v>
      </c>
      <c r="D171" s="143">
        <v>16</v>
      </c>
      <c r="E171" s="143">
        <v>23</v>
      </c>
      <c r="F171" s="143">
        <v>17</v>
      </c>
      <c r="G171" s="143">
        <v>20</v>
      </c>
      <c r="H171" s="143">
        <v>19</v>
      </c>
      <c r="I171" s="143">
        <v>16</v>
      </c>
      <c r="J171" s="151" t="s">
        <v>266</v>
      </c>
      <c r="K171" s="121" t="s">
        <v>368</v>
      </c>
      <c r="L171" s="11">
        <v>2010</v>
      </c>
      <c r="M171" s="25">
        <f>N171+O171+P171+Q171+R171</f>
        <v>353.7</v>
      </c>
      <c r="N171" s="25"/>
      <c r="O171" s="25"/>
      <c r="P171" s="25"/>
      <c r="Q171" s="25">
        <v>353.7</v>
      </c>
      <c r="R171" s="26"/>
      <c r="T171" s="30"/>
    </row>
    <row r="172" spans="1:20" ht="21.75" customHeight="1">
      <c r="A172" s="151"/>
      <c r="B172" s="191"/>
      <c r="C172" s="143"/>
      <c r="D172" s="143"/>
      <c r="E172" s="143"/>
      <c r="F172" s="143"/>
      <c r="G172" s="143"/>
      <c r="H172" s="143"/>
      <c r="I172" s="143"/>
      <c r="J172" s="151"/>
      <c r="K172" s="189"/>
      <c r="L172" s="11">
        <v>2011</v>
      </c>
      <c r="M172" s="25">
        <f aca="true" t="shared" si="26" ref="M172:M208">N172+O172+P172+Q172+R172</f>
        <v>626.3</v>
      </c>
      <c r="N172" s="25"/>
      <c r="O172" s="25"/>
      <c r="P172" s="25"/>
      <c r="Q172" s="25">
        <v>626.3</v>
      </c>
      <c r="R172" s="26"/>
      <c r="T172" s="30"/>
    </row>
    <row r="173" spans="1:20" ht="21.75" customHeight="1">
      <c r="A173" s="151"/>
      <c r="B173" s="191"/>
      <c r="C173" s="143"/>
      <c r="D173" s="143"/>
      <c r="E173" s="143"/>
      <c r="F173" s="143"/>
      <c r="G173" s="143"/>
      <c r="H173" s="143"/>
      <c r="I173" s="143"/>
      <c r="J173" s="151"/>
      <c r="K173" s="189"/>
      <c r="L173" s="11">
        <v>2012</v>
      </c>
      <c r="M173" s="25">
        <f t="shared" si="26"/>
        <v>346.2</v>
      </c>
      <c r="N173" s="25"/>
      <c r="O173" s="25"/>
      <c r="P173" s="25"/>
      <c r="Q173" s="25">
        <v>346.2</v>
      </c>
      <c r="R173" s="26"/>
      <c r="T173" s="30"/>
    </row>
    <row r="174" spans="1:20" ht="21.75" customHeight="1">
      <c r="A174" s="151"/>
      <c r="B174" s="191"/>
      <c r="C174" s="143"/>
      <c r="D174" s="143"/>
      <c r="E174" s="143"/>
      <c r="F174" s="143"/>
      <c r="G174" s="143"/>
      <c r="H174" s="143"/>
      <c r="I174" s="143"/>
      <c r="J174" s="151"/>
      <c r="K174" s="189"/>
      <c r="L174" s="11">
        <v>2013</v>
      </c>
      <c r="M174" s="25">
        <f t="shared" si="26"/>
        <v>331.6</v>
      </c>
      <c r="N174" s="25"/>
      <c r="O174" s="25"/>
      <c r="P174" s="25"/>
      <c r="Q174" s="25">
        <v>331.6</v>
      </c>
      <c r="R174" s="26"/>
      <c r="T174" s="30"/>
    </row>
    <row r="175" spans="1:20" ht="18.75" customHeight="1">
      <c r="A175" s="151"/>
      <c r="B175" s="191"/>
      <c r="C175" s="143"/>
      <c r="D175" s="143"/>
      <c r="E175" s="143"/>
      <c r="F175" s="143"/>
      <c r="G175" s="143"/>
      <c r="H175" s="143"/>
      <c r="I175" s="143"/>
      <c r="J175" s="151"/>
      <c r="K175" s="189"/>
      <c r="L175" s="11">
        <v>2014</v>
      </c>
      <c r="M175" s="25">
        <f t="shared" si="26"/>
        <v>288.3</v>
      </c>
      <c r="N175" s="25"/>
      <c r="O175" s="25"/>
      <c r="P175" s="25"/>
      <c r="Q175" s="25">
        <v>288.3</v>
      </c>
      <c r="R175" s="26"/>
      <c r="T175" s="30"/>
    </row>
    <row r="176" spans="1:20" ht="0.75" customHeight="1">
      <c r="A176" s="151"/>
      <c r="B176" s="191"/>
      <c r="C176" s="143"/>
      <c r="D176" s="143"/>
      <c r="E176" s="143"/>
      <c r="F176" s="143"/>
      <c r="G176" s="143"/>
      <c r="H176" s="143"/>
      <c r="I176" s="143"/>
      <c r="J176" s="151"/>
      <c r="K176" s="189"/>
      <c r="L176" s="143">
        <v>2015</v>
      </c>
      <c r="M176" s="187">
        <f t="shared" si="26"/>
        <v>262.6</v>
      </c>
      <c r="N176" s="186"/>
      <c r="O176" s="186"/>
      <c r="P176" s="186"/>
      <c r="Q176" s="186">
        <v>262.6</v>
      </c>
      <c r="R176" s="185"/>
      <c r="T176" s="30"/>
    </row>
    <row r="177" spans="1:20" ht="16.5" customHeight="1">
      <c r="A177" s="151"/>
      <c r="B177" s="1" t="s">
        <v>90</v>
      </c>
      <c r="C177" s="11">
        <f>D177+E177+F177+G177+H177+I177</f>
        <v>252</v>
      </c>
      <c r="D177" s="11">
        <v>29</v>
      </c>
      <c r="E177" s="11">
        <v>46</v>
      </c>
      <c r="F177" s="11">
        <v>42</v>
      </c>
      <c r="G177" s="11">
        <v>47</v>
      </c>
      <c r="H177" s="11">
        <v>46</v>
      </c>
      <c r="I177" s="11">
        <v>42</v>
      </c>
      <c r="J177" s="151"/>
      <c r="K177" s="190"/>
      <c r="L177" s="143"/>
      <c r="M177" s="188"/>
      <c r="N177" s="186"/>
      <c r="O177" s="186"/>
      <c r="P177" s="186"/>
      <c r="Q177" s="188"/>
      <c r="R177" s="185"/>
      <c r="T177" s="30"/>
    </row>
    <row r="178" spans="1:20" ht="21.75" customHeight="1">
      <c r="A178" s="169" t="s">
        <v>229</v>
      </c>
      <c r="B178" s="259" t="s">
        <v>206</v>
      </c>
      <c r="C178" s="121">
        <f>D178+E178+F178+G178+H178+I178</f>
        <v>44</v>
      </c>
      <c r="D178" s="121">
        <v>5</v>
      </c>
      <c r="E178" s="121">
        <v>6</v>
      </c>
      <c r="F178" s="121">
        <v>8</v>
      </c>
      <c r="G178" s="121">
        <v>10</v>
      </c>
      <c r="H178" s="121">
        <v>6</v>
      </c>
      <c r="I178" s="121">
        <v>9</v>
      </c>
      <c r="J178" s="136" t="s">
        <v>267</v>
      </c>
      <c r="K178" s="121" t="s">
        <v>368</v>
      </c>
      <c r="L178" s="11">
        <v>2010</v>
      </c>
      <c r="M178" s="25">
        <f t="shared" si="26"/>
        <v>9.7</v>
      </c>
      <c r="N178" s="25"/>
      <c r="O178" s="25"/>
      <c r="P178" s="25"/>
      <c r="Q178" s="25">
        <v>9.7</v>
      </c>
      <c r="R178" s="25"/>
      <c r="T178" s="30"/>
    </row>
    <row r="179" spans="1:20" ht="15.75" customHeight="1">
      <c r="A179" s="206"/>
      <c r="B179" s="260"/>
      <c r="C179" s="158"/>
      <c r="D179" s="158"/>
      <c r="E179" s="158"/>
      <c r="F179" s="158"/>
      <c r="G179" s="158"/>
      <c r="H179" s="158"/>
      <c r="I179" s="158"/>
      <c r="J179" s="136"/>
      <c r="K179" s="158"/>
      <c r="L179" s="11">
        <v>2011</v>
      </c>
      <c r="M179" s="25">
        <f t="shared" si="26"/>
        <v>17.3</v>
      </c>
      <c r="N179" s="25"/>
      <c r="O179" s="25"/>
      <c r="P179" s="25"/>
      <c r="Q179" s="25">
        <v>17.3</v>
      </c>
      <c r="R179" s="25"/>
      <c r="T179" s="30"/>
    </row>
    <row r="180" spans="1:20" ht="21.75" customHeight="1">
      <c r="A180" s="206"/>
      <c r="B180" s="260"/>
      <c r="C180" s="158"/>
      <c r="D180" s="158"/>
      <c r="E180" s="158"/>
      <c r="F180" s="158"/>
      <c r="G180" s="158"/>
      <c r="H180" s="158"/>
      <c r="I180" s="158"/>
      <c r="J180" s="136"/>
      <c r="K180" s="158"/>
      <c r="L180" s="11">
        <v>2012</v>
      </c>
      <c r="M180" s="25">
        <f t="shared" si="26"/>
        <v>81.5</v>
      </c>
      <c r="N180" s="25"/>
      <c r="O180" s="25"/>
      <c r="P180" s="25"/>
      <c r="Q180" s="25">
        <v>81.5</v>
      </c>
      <c r="R180" s="25"/>
      <c r="T180" s="30"/>
    </row>
    <row r="181" spans="1:20" ht="21.75" customHeight="1">
      <c r="A181" s="206"/>
      <c r="B181" s="260"/>
      <c r="C181" s="158"/>
      <c r="D181" s="158"/>
      <c r="E181" s="158"/>
      <c r="F181" s="158"/>
      <c r="G181" s="158"/>
      <c r="H181" s="158"/>
      <c r="I181" s="158"/>
      <c r="J181" s="136"/>
      <c r="K181" s="158"/>
      <c r="L181" s="11">
        <v>2013</v>
      </c>
      <c r="M181" s="25">
        <f t="shared" si="26"/>
        <v>27.7</v>
      </c>
      <c r="N181" s="25"/>
      <c r="O181" s="25"/>
      <c r="P181" s="25"/>
      <c r="Q181" s="25">
        <v>27.7</v>
      </c>
      <c r="R181" s="25"/>
      <c r="T181" s="30"/>
    </row>
    <row r="182" spans="1:20" ht="15.75" customHeight="1">
      <c r="A182" s="206"/>
      <c r="B182" s="260"/>
      <c r="C182" s="158"/>
      <c r="D182" s="158"/>
      <c r="E182" s="158"/>
      <c r="F182" s="158"/>
      <c r="G182" s="158"/>
      <c r="H182" s="158"/>
      <c r="I182" s="158"/>
      <c r="J182" s="136"/>
      <c r="K182" s="158"/>
      <c r="L182" s="11">
        <v>2014</v>
      </c>
      <c r="M182" s="25">
        <f t="shared" si="26"/>
        <v>14.8</v>
      </c>
      <c r="N182" s="25"/>
      <c r="O182" s="25"/>
      <c r="P182" s="25"/>
      <c r="Q182" s="25">
        <v>14.8</v>
      </c>
      <c r="R182" s="25"/>
      <c r="T182" s="30"/>
    </row>
    <row r="183" spans="1:20" ht="21.75" customHeight="1">
      <c r="A183" s="206"/>
      <c r="B183" s="1" t="s">
        <v>90</v>
      </c>
      <c r="C183" s="11">
        <f>D183+E183+F183+G183+H183+I183</f>
        <v>64</v>
      </c>
      <c r="D183" s="11">
        <v>7</v>
      </c>
      <c r="E183" s="11">
        <v>9</v>
      </c>
      <c r="F183" s="11">
        <v>11</v>
      </c>
      <c r="G183" s="11">
        <v>15</v>
      </c>
      <c r="H183" s="11">
        <v>8</v>
      </c>
      <c r="I183" s="11">
        <v>14</v>
      </c>
      <c r="J183" s="136"/>
      <c r="K183" s="128"/>
      <c r="L183" s="11">
        <v>2015</v>
      </c>
      <c r="M183" s="25">
        <f t="shared" si="26"/>
        <v>74</v>
      </c>
      <c r="N183" s="25"/>
      <c r="O183" s="25"/>
      <c r="P183" s="25"/>
      <c r="Q183" s="25">
        <v>74</v>
      </c>
      <c r="R183" s="25"/>
      <c r="T183" s="30"/>
    </row>
    <row r="184" spans="1:20" ht="18.75" customHeight="1">
      <c r="A184" s="152" t="s">
        <v>231</v>
      </c>
      <c r="B184" s="117" t="s">
        <v>367</v>
      </c>
      <c r="C184" s="143">
        <f>D184+E184+F184+G184++H184+I184</f>
        <v>280</v>
      </c>
      <c r="D184" s="143">
        <v>48</v>
      </c>
      <c r="E184" s="143">
        <v>49</v>
      </c>
      <c r="F184" s="143">
        <v>50</v>
      </c>
      <c r="G184" s="143">
        <v>46</v>
      </c>
      <c r="H184" s="143">
        <v>46</v>
      </c>
      <c r="I184" s="143">
        <v>41</v>
      </c>
      <c r="J184" s="174" t="s">
        <v>91</v>
      </c>
      <c r="K184" s="121" t="s">
        <v>368</v>
      </c>
      <c r="L184" s="11">
        <v>2010</v>
      </c>
      <c r="M184" s="25">
        <f t="shared" si="26"/>
        <v>58.1</v>
      </c>
      <c r="N184" s="26"/>
      <c r="O184" s="26"/>
      <c r="P184" s="26"/>
      <c r="Q184" s="25">
        <v>58.1</v>
      </c>
      <c r="R184" s="26"/>
      <c r="T184" s="30"/>
    </row>
    <row r="185" spans="1:20" ht="18.75" customHeight="1">
      <c r="A185" s="153"/>
      <c r="B185" s="117"/>
      <c r="C185" s="143"/>
      <c r="D185" s="143"/>
      <c r="E185" s="143"/>
      <c r="F185" s="143"/>
      <c r="G185" s="143"/>
      <c r="H185" s="143"/>
      <c r="I185" s="143"/>
      <c r="J185" s="174"/>
      <c r="K185" s="158"/>
      <c r="L185" s="11">
        <v>2011</v>
      </c>
      <c r="M185" s="25">
        <f t="shared" si="26"/>
        <v>62.9</v>
      </c>
      <c r="N185" s="26"/>
      <c r="O185" s="26"/>
      <c r="P185" s="26"/>
      <c r="Q185" s="25">
        <v>62.9</v>
      </c>
      <c r="R185" s="26"/>
      <c r="T185" s="30"/>
    </row>
    <row r="186" spans="1:20" ht="18.75" customHeight="1">
      <c r="A186" s="153"/>
      <c r="B186" s="117"/>
      <c r="C186" s="143"/>
      <c r="D186" s="143"/>
      <c r="E186" s="143"/>
      <c r="F186" s="143"/>
      <c r="G186" s="143"/>
      <c r="H186" s="143"/>
      <c r="I186" s="143"/>
      <c r="J186" s="174"/>
      <c r="K186" s="158"/>
      <c r="L186" s="11">
        <v>2012</v>
      </c>
      <c r="M186" s="25">
        <f t="shared" si="26"/>
        <v>61.1</v>
      </c>
      <c r="N186" s="26"/>
      <c r="O186" s="26"/>
      <c r="P186" s="26"/>
      <c r="Q186" s="25">
        <v>61.1</v>
      </c>
      <c r="R186" s="26"/>
      <c r="T186" s="30"/>
    </row>
    <row r="187" spans="1:20" ht="18.75" customHeight="1">
      <c r="A187" s="153"/>
      <c r="B187" s="117"/>
      <c r="C187" s="143"/>
      <c r="D187" s="143"/>
      <c r="E187" s="143"/>
      <c r="F187" s="143"/>
      <c r="G187" s="143"/>
      <c r="H187" s="143"/>
      <c r="I187" s="143"/>
      <c r="J187" s="174"/>
      <c r="K187" s="158"/>
      <c r="L187" s="11">
        <v>2013</v>
      </c>
      <c r="M187" s="25">
        <f t="shared" si="26"/>
        <v>62.6</v>
      </c>
      <c r="N187" s="26"/>
      <c r="O187" s="26"/>
      <c r="P187" s="26"/>
      <c r="Q187" s="25">
        <v>62.6</v>
      </c>
      <c r="R187" s="26"/>
      <c r="T187" s="30"/>
    </row>
    <row r="188" spans="1:20" ht="18.75" customHeight="1" hidden="1">
      <c r="A188" s="153"/>
      <c r="B188" s="117"/>
      <c r="C188" s="143"/>
      <c r="D188" s="143"/>
      <c r="E188" s="143"/>
      <c r="F188" s="143"/>
      <c r="G188" s="143"/>
      <c r="H188" s="143"/>
      <c r="I188" s="143"/>
      <c r="J188" s="174"/>
      <c r="K188" s="158"/>
      <c r="L188" s="11"/>
      <c r="M188" s="25">
        <f t="shared" si="26"/>
        <v>0</v>
      </c>
      <c r="N188" s="26"/>
      <c r="O188" s="26"/>
      <c r="P188" s="26"/>
      <c r="Q188" s="25"/>
      <c r="R188" s="26"/>
      <c r="T188" s="30"/>
    </row>
    <row r="189" spans="1:20" ht="18.75" customHeight="1">
      <c r="A189" s="153"/>
      <c r="B189" s="117"/>
      <c r="C189" s="143"/>
      <c r="D189" s="143"/>
      <c r="E189" s="143"/>
      <c r="F189" s="143"/>
      <c r="G189" s="143"/>
      <c r="H189" s="143"/>
      <c r="I189" s="143"/>
      <c r="J189" s="174"/>
      <c r="K189" s="158"/>
      <c r="L189" s="11">
        <v>2014</v>
      </c>
      <c r="M189" s="25">
        <f t="shared" si="26"/>
        <v>60.1</v>
      </c>
      <c r="N189" s="25"/>
      <c r="O189" s="25"/>
      <c r="P189" s="25"/>
      <c r="Q189" s="25">
        <v>60.1</v>
      </c>
      <c r="R189" s="25"/>
      <c r="T189" s="30"/>
    </row>
    <row r="190" spans="1:20" ht="18.75" customHeight="1">
      <c r="A190" s="154"/>
      <c r="B190" s="117"/>
      <c r="C190" s="143"/>
      <c r="D190" s="143"/>
      <c r="E190" s="143"/>
      <c r="F190" s="143"/>
      <c r="G190" s="143"/>
      <c r="H190" s="143"/>
      <c r="I190" s="143"/>
      <c r="J190" s="174"/>
      <c r="K190" s="128"/>
      <c r="L190" s="11">
        <v>2015</v>
      </c>
      <c r="M190" s="25">
        <f t="shared" si="26"/>
        <v>64.3</v>
      </c>
      <c r="N190" s="25"/>
      <c r="O190" s="25"/>
      <c r="P190" s="25"/>
      <c r="Q190" s="25">
        <v>64.3</v>
      </c>
      <c r="R190" s="25"/>
      <c r="T190" s="30"/>
    </row>
    <row r="191" spans="1:20" ht="18.75" customHeight="1">
      <c r="A191" s="152" t="s">
        <v>232</v>
      </c>
      <c r="B191" s="117" t="s">
        <v>207</v>
      </c>
      <c r="C191" s="143">
        <f>D191+E191+F191+G191+H191+I191</f>
        <v>68</v>
      </c>
      <c r="D191" s="143">
        <v>12</v>
      </c>
      <c r="E191" s="143">
        <v>11</v>
      </c>
      <c r="F191" s="143">
        <v>11</v>
      </c>
      <c r="G191" s="143">
        <v>12</v>
      </c>
      <c r="H191" s="143">
        <v>11</v>
      </c>
      <c r="I191" s="143">
        <v>11</v>
      </c>
      <c r="J191" s="174" t="s">
        <v>92</v>
      </c>
      <c r="K191" s="121" t="s">
        <v>368</v>
      </c>
      <c r="L191" s="11">
        <v>2010</v>
      </c>
      <c r="M191" s="25">
        <f t="shared" si="26"/>
        <v>7</v>
      </c>
      <c r="N191" s="25"/>
      <c r="O191" s="25"/>
      <c r="P191" s="25"/>
      <c r="Q191" s="25">
        <v>7</v>
      </c>
      <c r="R191" s="25"/>
      <c r="T191" s="30"/>
    </row>
    <row r="192" spans="1:20" ht="18.75" customHeight="1">
      <c r="A192" s="153"/>
      <c r="B192" s="117"/>
      <c r="C192" s="143"/>
      <c r="D192" s="143"/>
      <c r="E192" s="143"/>
      <c r="F192" s="143"/>
      <c r="G192" s="143"/>
      <c r="H192" s="143"/>
      <c r="I192" s="143"/>
      <c r="J192" s="174"/>
      <c r="K192" s="158"/>
      <c r="L192" s="11">
        <v>2011</v>
      </c>
      <c r="M192" s="25">
        <f t="shared" si="26"/>
        <v>6.5</v>
      </c>
      <c r="N192" s="25"/>
      <c r="O192" s="25"/>
      <c r="P192" s="25"/>
      <c r="Q192" s="25">
        <v>6.5</v>
      </c>
      <c r="R192" s="25"/>
      <c r="T192" s="30"/>
    </row>
    <row r="193" spans="1:20" ht="18.75" customHeight="1">
      <c r="A193" s="153"/>
      <c r="B193" s="117"/>
      <c r="C193" s="143"/>
      <c r="D193" s="143"/>
      <c r="E193" s="143"/>
      <c r="F193" s="143"/>
      <c r="G193" s="143"/>
      <c r="H193" s="143"/>
      <c r="I193" s="143"/>
      <c r="J193" s="174"/>
      <c r="K193" s="158"/>
      <c r="L193" s="11">
        <v>2012</v>
      </c>
      <c r="M193" s="25">
        <f t="shared" si="26"/>
        <v>5.5</v>
      </c>
      <c r="N193" s="25"/>
      <c r="O193" s="25"/>
      <c r="P193" s="25"/>
      <c r="Q193" s="25">
        <v>5.5</v>
      </c>
      <c r="R193" s="25"/>
      <c r="T193" s="30"/>
    </row>
    <row r="194" spans="1:20" ht="18.75" customHeight="1">
      <c r="A194" s="153"/>
      <c r="B194" s="117"/>
      <c r="C194" s="143"/>
      <c r="D194" s="143"/>
      <c r="E194" s="143"/>
      <c r="F194" s="143"/>
      <c r="G194" s="143"/>
      <c r="H194" s="143"/>
      <c r="I194" s="143"/>
      <c r="J194" s="174"/>
      <c r="K194" s="158"/>
      <c r="L194" s="11">
        <v>2013</v>
      </c>
      <c r="M194" s="25">
        <f t="shared" si="26"/>
        <v>6.5</v>
      </c>
      <c r="N194" s="25"/>
      <c r="O194" s="25"/>
      <c r="P194" s="25"/>
      <c r="Q194" s="25">
        <v>6.5</v>
      </c>
      <c r="R194" s="25"/>
      <c r="T194" s="30"/>
    </row>
    <row r="195" spans="1:20" ht="18.75" customHeight="1">
      <c r="A195" s="153"/>
      <c r="B195" s="117"/>
      <c r="C195" s="143"/>
      <c r="D195" s="143"/>
      <c r="E195" s="143"/>
      <c r="F195" s="143"/>
      <c r="G195" s="143"/>
      <c r="H195" s="143"/>
      <c r="I195" s="143"/>
      <c r="J195" s="174"/>
      <c r="K195" s="158"/>
      <c r="L195" s="11">
        <v>2014</v>
      </c>
      <c r="M195" s="25">
        <f t="shared" si="26"/>
        <v>6</v>
      </c>
      <c r="N195" s="25"/>
      <c r="O195" s="25"/>
      <c r="P195" s="25"/>
      <c r="Q195" s="25">
        <v>6</v>
      </c>
      <c r="R195" s="25"/>
      <c r="T195" s="30"/>
    </row>
    <row r="196" spans="1:20" ht="18.75" customHeight="1">
      <c r="A196" s="154"/>
      <c r="B196" s="117"/>
      <c r="C196" s="143"/>
      <c r="D196" s="143"/>
      <c r="E196" s="143"/>
      <c r="F196" s="143"/>
      <c r="G196" s="143"/>
      <c r="H196" s="143"/>
      <c r="I196" s="143"/>
      <c r="J196" s="174"/>
      <c r="K196" s="128"/>
      <c r="L196" s="11">
        <v>2015</v>
      </c>
      <c r="M196" s="25">
        <f t="shared" si="26"/>
        <v>5.5</v>
      </c>
      <c r="N196" s="25"/>
      <c r="O196" s="25"/>
      <c r="P196" s="25"/>
      <c r="Q196" s="25">
        <v>5.5</v>
      </c>
      <c r="R196" s="25"/>
      <c r="T196" s="30"/>
    </row>
    <row r="197" spans="1:20" ht="18.75" customHeight="1">
      <c r="A197" s="152" t="s">
        <v>230</v>
      </c>
      <c r="B197" s="117" t="s">
        <v>207</v>
      </c>
      <c r="C197" s="143">
        <f>D197+E197+F197+G197+H197+I197</f>
        <v>178</v>
      </c>
      <c r="D197" s="143">
        <v>29</v>
      </c>
      <c r="E197" s="143">
        <v>29</v>
      </c>
      <c r="F197" s="143">
        <v>30</v>
      </c>
      <c r="G197" s="143">
        <v>30</v>
      </c>
      <c r="H197" s="143">
        <v>30</v>
      </c>
      <c r="I197" s="143">
        <v>30</v>
      </c>
      <c r="J197" s="202" t="s">
        <v>375</v>
      </c>
      <c r="K197" s="121" t="s">
        <v>368</v>
      </c>
      <c r="L197" s="11">
        <v>2010</v>
      </c>
      <c r="M197" s="25">
        <f t="shared" si="26"/>
        <v>0.5</v>
      </c>
      <c r="N197" s="25"/>
      <c r="O197" s="25"/>
      <c r="P197" s="25"/>
      <c r="Q197" s="25">
        <v>0.5</v>
      </c>
      <c r="R197" s="25"/>
      <c r="T197" s="30"/>
    </row>
    <row r="198" spans="1:20" ht="18.75" customHeight="1">
      <c r="A198" s="153"/>
      <c r="B198" s="117"/>
      <c r="C198" s="143"/>
      <c r="D198" s="143"/>
      <c r="E198" s="143"/>
      <c r="F198" s="143"/>
      <c r="G198" s="143"/>
      <c r="H198" s="143"/>
      <c r="I198" s="143"/>
      <c r="J198" s="203"/>
      <c r="K198" s="158"/>
      <c r="L198" s="11">
        <v>2011</v>
      </c>
      <c r="M198" s="25">
        <f t="shared" si="26"/>
        <v>0.5</v>
      </c>
      <c r="N198" s="25"/>
      <c r="O198" s="25"/>
      <c r="P198" s="25"/>
      <c r="Q198" s="25">
        <v>0.5</v>
      </c>
      <c r="R198" s="25"/>
      <c r="T198" s="30"/>
    </row>
    <row r="199" spans="1:20" ht="18.75" customHeight="1">
      <c r="A199" s="153"/>
      <c r="B199" s="117"/>
      <c r="C199" s="143"/>
      <c r="D199" s="143"/>
      <c r="E199" s="143"/>
      <c r="F199" s="143"/>
      <c r="G199" s="143"/>
      <c r="H199" s="143"/>
      <c r="I199" s="143"/>
      <c r="J199" s="203"/>
      <c r="K199" s="158"/>
      <c r="L199" s="11">
        <v>2012</v>
      </c>
      <c r="M199" s="25">
        <f t="shared" si="26"/>
        <v>0.5</v>
      </c>
      <c r="N199" s="25"/>
      <c r="O199" s="25"/>
      <c r="P199" s="25"/>
      <c r="Q199" s="25">
        <v>0.5</v>
      </c>
      <c r="R199" s="25"/>
      <c r="T199" s="30"/>
    </row>
    <row r="200" spans="1:20" ht="18.75" customHeight="1">
      <c r="A200" s="153"/>
      <c r="B200" s="117"/>
      <c r="C200" s="143"/>
      <c r="D200" s="143"/>
      <c r="E200" s="143"/>
      <c r="F200" s="143"/>
      <c r="G200" s="143"/>
      <c r="H200" s="143"/>
      <c r="I200" s="143"/>
      <c r="J200" s="203"/>
      <c r="K200" s="158"/>
      <c r="L200" s="11">
        <v>2013</v>
      </c>
      <c r="M200" s="25">
        <f t="shared" si="26"/>
        <v>0.5</v>
      </c>
      <c r="N200" s="25"/>
      <c r="O200" s="25"/>
      <c r="P200" s="25"/>
      <c r="Q200" s="25">
        <v>0.5</v>
      </c>
      <c r="R200" s="25"/>
      <c r="T200" s="30"/>
    </row>
    <row r="201" spans="1:20" ht="18.75" customHeight="1">
      <c r="A201" s="153"/>
      <c r="B201" s="117"/>
      <c r="C201" s="143"/>
      <c r="D201" s="143"/>
      <c r="E201" s="143"/>
      <c r="F201" s="143"/>
      <c r="G201" s="143"/>
      <c r="H201" s="143"/>
      <c r="I201" s="143"/>
      <c r="J201" s="203"/>
      <c r="K201" s="158"/>
      <c r="L201" s="11">
        <v>2014</v>
      </c>
      <c r="M201" s="25">
        <f t="shared" si="26"/>
        <v>0.5</v>
      </c>
      <c r="N201" s="25"/>
      <c r="O201" s="25"/>
      <c r="P201" s="25"/>
      <c r="Q201" s="25">
        <v>0.5</v>
      </c>
      <c r="R201" s="25"/>
      <c r="T201" s="30"/>
    </row>
    <row r="202" spans="1:20" ht="18.75" customHeight="1">
      <c r="A202" s="154"/>
      <c r="B202" s="117"/>
      <c r="C202" s="143"/>
      <c r="D202" s="143"/>
      <c r="E202" s="143"/>
      <c r="F202" s="143"/>
      <c r="G202" s="143"/>
      <c r="H202" s="143"/>
      <c r="I202" s="143"/>
      <c r="J202" s="204"/>
      <c r="K202" s="128"/>
      <c r="L202" s="11">
        <v>2015</v>
      </c>
      <c r="M202" s="25">
        <f t="shared" si="26"/>
        <v>0.5</v>
      </c>
      <c r="N202" s="25"/>
      <c r="O202" s="25"/>
      <c r="P202" s="25"/>
      <c r="Q202" s="25">
        <v>0.5</v>
      </c>
      <c r="R202" s="25"/>
      <c r="T202" s="30"/>
    </row>
    <row r="203" spans="1:20" ht="18.75" customHeight="1">
      <c r="A203" s="152" t="s">
        <v>377</v>
      </c>
      <c r="B203" s="209" t="s">
        <v>366</v>
      </c>
      <c r="C203" s="143">
        <f>D203+E203+F203+G203+H203+I203</f>
        <v>835</v>
      </c>
      <c r="D203" s="143">
        <v>130</v>
      </c>
      <c r="E203" s="143">
        <v>140</v>
      </c>
      <c r="F203" s="143">
        <v>139</v>
      </c>
      <c r="G203" s="143">
        <v>142</v>
      </c>
      <c r="H203" s="143">
        <v>141</v>
      </c>
      <c r="I203" s="143">
        <v>143</v>
      </c>
      <c r="J203" s="174" t="s">
        <v>93</v>
      </c>
      <c r="K203" s="121" t="s">
        <v>368</v>
      </c>
      <c r="L203" s="11">
        <v>2010</v>
      </c>
      <c r="M203" s="25">
        <f t="shared" si="26"/>
        <v>17.7</v>
      </c>
      <c r="N203" s="25"/>
      <c r="O203" s="25"/>
      <c r="P203" s="25"/>
      <c r="Q203" s="25">
        <v>17.7</v>
      </c>
      <c r="R203" s="25"/>
      <c r="T203" s="30"/>
    </row>
    <row r="204" spans="1:20" ht="18.75" customHeight="1">
      <c r="A204" s="153"/>
      <c r="B204" s="209"/>
      <c r="C204" s="143"/>
      <c r="D204" s="143"/>
      <c r="E204" s="143"/>
      <c r="F204" s="143"/>
      <c r="G204" s="143"/>
      <c r="H204" s="143"/>
      <c r="I204" s="143"/>
      <c r="J204" s="174"/>
      <c r="K204" s="158"/>
      <c r="L204" s="11">
        <v>2011</v>
      </c>
      <c r="M204" s="25">
        <f t="shared" si="26"/>
        <v>20.4</v>
      </c>
      <c r="N204" s="25"/>
      <c r="O204" s="25"/>
      <c r="P204" s="25"/>
      <c r="Q204" s="25">
        <v>20.4</v>
      </c>
      <c r="R204" s="25"/>
      <c r="T204" s="30"/>
    </row>
    <row r="205" spans="1:20" ht="18.75" customHeight="1">
      <c r="A205" s="153"/>
      <c r="B205" s="209"/>
      <c r="C205" s="143"/>
      <c r="D205" s="143"/>
      <c r="E205" s="143"/>
      <c r="F205" s="143"/>
      <c r="G205" s="143"/>
      <c r="H205" s="143"/>
      <c r="I205" s="143"/>
      <c r="J205" s="174"/>
      <c r="K205" s="158"/>
      <c r="L205" s="11">
        <v>2012</v>
      </c>
      <c r="M205" s="25">
        <f t="shared" si="26"/>
        <v>21.6</v>
      </c>
      <c r="N205" s="25"/>
      <c r="O205" s="25"/>
      <c r="P205" s="25"/>
      <c r="Q205" s="25">
        <v>21.6</v>
      </c>
      <c r="R205" s="25"/>
      <c r="T205" s="30"/>
    </row>
    <row r="206" spans="1:20" ht="18.75" customHeight="1">
      <c r="A206" s="153"/>
      <c r="B206" s="209"/>
      <c r="C206" s="143"/>
      <c r="D206" s="143"/>
      <c r="E206" s="143"/>
      <c r="F206" s="143"/>
      <c r="G206" s="143"/>
      <c r="H206" s="143"/>
      <c r="I206" s="143"/>
      <c r="J206" s="174"/>
      <c r="K206" s="158"/>
      <c r="L206" s="11">
        <v>2013</v>
      </c>
      <c r="M206" s="25">
        <f t="shared" si="26"/>
        <v>22.5</v>
      </c>
      <c r="N206" s="25"/>
      <c r="O206" s="25"/>
      <c r="P206" s="25"/>
      <c r="Q206" s="25">
        <v>22.5</v>
      </c>
      <c r="R206" s="25"/>
      <c r="T206" s="30"/>
    </row>
    <row r="207" spans="1:20" ht="18.75" customHeight="1">
      <c r="A207" s="153"/>
      <c r="B207" s="209"/>
      <c r="C207" s="143"/>
      <c r="D207" s="143"/>
      <c r="E207" s="143"/>
      <c r="F207" s="143"/>
      <c r="G207" s="143"/>
      <c r="H207" s="143"/>
      <c r="I207" s="143"/>
      <c r="J207" s="174"/>
      <c r="K207" s="158"/>
      <c r="L207" s="11">
        <v>2014</v>
      </c>
      <c r="M207" s="25">
        <f t="shared" si="26"/>
        <v>21.9</v>
      </c>
      <c r="N207" s="25"/>
      <c r="O207" s="25"/>
      <c r="P207" s="25"/>
      <c r="Q207" s="25">
        <v>21.9</v>
      </c>
      <c r="R207" s="25"/>
      <c r="T207" s="30"/>
    </row>
    <row r="208" spans="1:20" ht="18.75" customHeight="1">
      <c r="A208" s="154"/>
      <c r="B208" s="209"/>
      <c r="C208" s="143"/>
      <c r="D208" s="143"/>
      <c r="E208" s="143"/>
      <c r="F208" s="143"/>
      <c r="G208" s="143"/>
      <c r="H208" s="143"/>
      <c r="I208" s="143"/>
      <c r="J208" s="174"/>
      <c r="K208" s="128"/>
      <c r="L208" s="11">
        <v>2015</v>
      </c>
      <c r="M208" s="25">
        <f t="shared" si="26"/>
        <v>22.1</v>
      </c>
      <c r="N208" s="25"/>
      <c r="O208" s="25"/>
      <c r="P208" s="25"/>
      <c r="Q208" s="25">
        <v>22.1</v>
      </c>
      <c r="R208" s="25"/>
      <c r="T208" s="30"/>
    </row>
    <row r="209" spans="1:20" ht="36.75" customHeight="1">
      <c r="A209" s="226" t="s">
        <v>144</v>
      </c>
      <c r="B209" s="121" t="s">
        <v>259</v>
      </c>
      <c r="C209" s="121" t="s">
        <v>259</v>
      </c>
      <c r="D209" s="121" t="s">
        <v>259</v>
      </c>
      <c r="E209" s="121" t="s">
        <v>259</v>
      </c>
      <c r="F209" s="121" t="s">
        <v>259</v>
      </c>
      <c r="G209" s="121" t="s">
        <v>259</v>
      </c>
      <c r="H209" s="121" t="s">
        <v>259</v>
      </c>
      <c r="I209" s="121" t="s">
        <v>259</v>
      </c>
      <c r="J209" s="148" t="s">
        <v>259</v>
      </c>
      <c r="K209" s="148" t="s">
        <v>259</v>
      </c>
      <c r="L209" s="2" t="s">
        <v>130</v>
      </c>
      <c r="M209" s="26">
        <f aca="true" t="shared" si="27" ref="M209:R209">M210+M211+M212+M213+M214+M215</f>
        <v>2969</v>
      </c>
      <c r="N209" s="26">
        <f t="shared" si="27"/>
        <v>0</v>
      </c>
      <c r="O209" s="26">
        <f t="shared" si="27"/>
        <v>0</v>
      </c>
      <c r="P209" s="26">
        <f t="shared" si="27"/>
        <v>0</v>
      </c>
      <c r="Q209" s="26">
        <f t="shared" si="27"/>
        <v>2969</v>
      </c>
      <c r="R209" s="26">
        <f t="shared" si="27"/>
        <v>0</v>
      </c>
      <c r="T209" s="30"/>
    </row>
    <row r="210" spans="1:20" ht="21.75" customHeight="1">
      <c r="A210" s="227"/>
      <c r="B210" s="158"/>
      <c r="C210" s="158"/>
      <c r="D210" s="158"/>
      <c r="E210" s="158"/>
      <c r="F210" s="158"/>
      <c r="G210" s="158"/>
      <c r="H210" s="158"/>
      <c r="I210" s="158"/>
      <c r="J210" s="149"/>
      <c r="K210" s="149"/>
      <c r="L210" s="2">
        <v>2010</v>
      </c>
      <c r="M210" s="26">
        <f>M203+M197+M191+M184+M178+M171</f>
        <v>446.7</v>
      </c>
      <c r="N210" s="26"/>
      <c r="O210" s="26"/>
      <c r="P210" s="26"/>
      <c r="Q210" s="26">
        <f>Q171+Q178+Q184+Q191+Q197+Q203</f>
        <v>446.7</v>
      </c>
      <c r="R210" s="26"/>
      <c r="T210" s="30"/>
    </row>
    <row r="211" spans="1:20" ht="21.75" customHeight="1">
      <c r="A211" s="227"/>
      <c r="B211" s="158"/>
      <c r="C211" s="158"/>
      <c r="D211" s="158"/>
      <c r="E211" s="158"/>
      <c r="F211" s="158"/>
      <c r="G211" s="158"/>
      <c r="H211" s="158"/>
      <c r="I211" s="158"/>
      <c r="J211" s="149"/>
      <c r="K211" s="149"/>
      <c r="L211" s="2">
        <v>2011</v>
      </c>
      <c r="M211" s="26">
        <f>M204+M198+M192+M185+M179+M172</f>
        <v>733.9</v>
      </c>
      <c r="N211" s="26"/>
      <c r="O211" s="26"/>
      <c r="P211" s="26"/>
      <c r="Q211" s="26">
        <f>Q172+Q179+Q185+Q192+Q198+Q204</f>
        <v>733.8999999999999</v>
      </c>
      <c r="R211" s="26"/>
      <c r="T211" s="30"/>
    </row>
    <row r="212" spans="1:20" ht="21.75" customHeight="1">
      <c r="A212" s="227"/>
      <c r="B212" s="158"/>
      <c r="C212" s="158"/>
      <c r="D212" s="158"/>
      <c r="E212" s="158"/>
      <c r="F212" s="158"/>
      <c r="G212" s="158"/>
      <c r="H212" s="158"/>
      <c r="I212" s="158"/>
      <c r="J212" s="149"/>
      <c r="K212" s="149"/>
      <c r="L212" s="2">
        <v>2012</v>
      </c>
      <c r="M212" s="26">
        <f>M205+M199+M193+M186+M180+M173</f>
        <v>516.4</v>
      </c>
      <c r="N212" s="26"/>
      <c r="O212" s="26"/>
      <c r="P212" s="26"/>
      <c r="Q212" s="26">
        <f>Q173+Q180+Q186+Q193+Q199+Q205</f>
        <v>516.4</v>
      </c>
      <c r="R212" s="26"/>
      <c r="T212" s="30"/>
    </row>
    <row r="213" spans="1:20" ht="21.75" customHeight="1">
      <c r="A213" s="227"/>
      <c r="B213" s="158"/>
      <c r="C213" s="158"/>
      <c r="D213" s="158"/>
      <c r="E213" s="158"/>
      <c r="F213" s="158"/>
      <c r="G213" s="158"/>
      <c r="H213" s="158"/>
      <c r="I213" s="158"/>
      <c r="J213" s="149"/>
      <c r="K213" s="149"/>
      <c r="L213" s="2">
        <v>2013</v>
      </c>
      <c r="M213" s="26">
        <f>M206+M200+M194+M187+M181+M174</f>
        <v>451.40000000000003</v>
      </c>
      <c r="N213" s="26"/>
      <c r="O213" s="26"/>
      <c r="P213" s="26"/>
      <c r="Q213" s="26">
        <f>Q174+Q181+Q187+Q194+Q200+Q206</f>
        <v>451.40000000000003</v>
      </c>
      <c r="R213" s="26"/>
      <c r="T213" s="30"/>
    </row>
    <row r="214" spans="1:20" ht="21.75" customHeight="1">
      <c r="A214" s="227"/>
      <c r="B214" s="158"/>
      <c r="C214" s="158"/>
      <c r="D214" s="158"/>
      <c r="E214" s="158"/>
      <c r="F214" s="158"/>
      <c r="G214" s="158"/>
      <c r="H214" s="158"/>
      <c r="I214" s="158"/>
      <c r="J214" s="149"/>
      <c r="K214" s="149"/>
      <c r="L214" s="2">
        <v>2014</v>
      </c>
      <c r="M214" s="26">
        <f aca="true" t="shared" si="28" ref="M214:R214">M175+M182+M189+M195+M201+M207</f>
        <v>391.6</v>
      </c>
      <c r="N214" s="26">
        <f t="shared" si="28"/>
        <v>0</v>
      </c>
      <c r="O214" s="26">
        <f t="shared" si="28"/>
        <v>0</v>
      </c>
      <c r="P214" s="26">
        <f t="shared" si="28"/>
        <v>0</v>
      </c>
      <c r="Q214" s="26">
        <f t="shared" si="28"/>
        <v>391.6</v>
      </c>
      <c r="R214" s="26">
        <f t="shared" si="28"/>
        <v>0</v>
      </c>
      <c r="T214" s="30"/>
    </row>
    <row r="215" spans="1:20" ht="43.5" customHeight="1">
      <c r="A215" s="228"/>
      <c r="B215" s="128"/>
      <c r="C215" s="128"/>
      <c r="D215" s="128"/>
      <c r="E215" s="128"/>
      <c r="F215" s="128"/>
      <c r="G215" s="128"/>
      <c r="H215" s="128"/>
      <c r="I215" s="128"/>
      <c r="J215" s="150"/>
      <c r="K215" s="150"/>
      <c r="L215" s="2">
        <v>2015</v>
      </c>
      <c r="M215" s="26">
        <f aca="true" t="shared" si="29" ref="M215:R215">M208+M202+M196+M190+M183+M176</f>
        <v>429</v>
      </c>
      <c r="N215" s="26">
        <f t="shared" si="29"/>
        <v>0</v>
      </c>
      <c r="O215" s="26">
        <f t="shared" si="29"/>
        <v>0</v>
      </c>
      <c r="P215" s="26">
        <f t="shared" si="29"/>
        <v>0</v>
      </c>
      <c r="Q215" s="26">
        <f t="shared" si="29"/>
        <v>429</v>
      </c>
      <c r="R215" s="26">
        <f t="shared" si="29"/>
        <v>0</v>
      </c>
      <c r="T215" s="30"/>
    </row>
    <row r="216" spans="1:20" ht="21.75" customHeight="1">
      <c r="A216" s="205" t="s">
        <v>279</v>
      </c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T216" s="30"/>
    </row>
    <row r="217" spans="1:20" ht="21.75" customHeight="1">
      <c r="A217" s="152" t="s">
        <v>190</v>
      </c>
      <c r="B217" s="259" t="s">
        <v>33</v>
      </c>
      <c r="C217" s="143">
        <f>SUM(D217:I222)</f>
        <v>111</v>
      </c>
      <c r="D217" s="143">
        <v>16</v>
      </c>
      <c r="E217" s="143">
        <v>23</v>
      </c>
      <c r="F217" s="143">
        <v>17</v>
      </c>
      <c r="G217" s="143">
        <v>20</v>
      </c>
      <c r="H217" s="143">
        <v>19</v>
      </c>
      <c r="I217" s="143">
        <v>16</v>
      </c>
      <c r="J217" s="174" t="s">
        <v>155</v>
      </c>
      <c r="K217" s="146" t="s">
        <v>34</v>
      </c>
      <c r="L217" s="11">
        <v>2010</v>
      </c>
      <c r="M217" s="25">
        <f>N217+O217+P217+Q217+R217</f>
        <v>2425</v>
      </c>
      <c r="N217" s="25"/>
      <c r="O217" s="25"/>
      <c r="P217" s="25"/>
      <c r="Q217" s="25">
        <v>2422</v>
      </c>
      <c r="R217" s="25">
        <v>3</v>
      </c>
      <c r="T217" s="30"/>
    </row>
    <row r="218" spans="1:20" ht="21.75" customHeight="1">
      <c r="A218" s="153"/>
      <c r="B218" s="260"/>
      <c r="C218" s="143"/>
      <c r="D218" s="143"/>
      <c r="E218" s="143"/>
      <c r="F218" s="143"/>
      <c r="G218" s="143"/>
      <c r="H218" s="143"/>
      <c r="I218" s="143"/>
      <c r="J218" s="175"/>
      <c r="K218" s="146"/>
      <c r="L218" s="11">
        <v>2011</v>
      </c>
      <c r="M218" s="25">
        <f aca="true" t="shared" si="30" ref="M218:M240">N218+O218+P218+Q218+R218</f>
        <v>2442</v>
      </c>
      <c r="N218" s="25"/>
      <c r="O218" s="25"/>
      <c r="P218" s="25"/>
      <c r="Q218" s="25">
        <v>2439</v>
      </c>
      <c r="R218" s="25">
        <v>3</v>
      </c>
      <c r="T218" s="30"/>
    </row>
    <row r="219" spans="1:20" ht="21.75" customHeight="1">
      <c r="A219" s="153"/>
      <c r="B219" s="260"/>
      <c r="C219" s="143"/>
      <c r="D219" s="143"/>
      <c r="E219" s="143"/>
      <c r="F219" s="143"/>
      <c r="G219" s="143"/>
      <c r="H219" s="143"/>
      <c r="I219" s="143"/>
      <c r="J219" s="175"/>
      <c r="K219" s="146"/>
      <c r="L219" s="11">
        <v>2012</v>
      </c>
      <c r="M219" s="25">
        <f t="shared" si="30"/>
        <v>2539</v>
      </c>
      <c r="N219" s="25"/>
      <c r="O219" s="25"/>
      <c r="P219" s="25"/>
      <c r="Q219" s="25">
        <v>2536</v>
      </c>
      <c r="R219" s="25">
        <v>3</v>
      </c>
      <c r="T219" s="30"/>
    </row>
    <row r="220" spans="1:20" ht="21.75" customHeight="1">
      <c r="A220" s="153"/>
      <c r="B220" s="260"/>
      <c r="C220" s="143"/>
      <c r="D220" s="143"/>
      <c r="E220" s="143"/>
      <c r="F220" s="143"/>
      <c r="G220" s="143"/>
      <c r="H220" s="143"/>
      <c r="I220" s="143"/>
      <c r="J220" s="175"/>
      <c r="K220" s="146"/>
      <c r="L220" s="11">
        <v>2013</v>
      </c>
      <c r="M220" s="25">
        <f t="shared" si="30"/>
        <v>2488</v>
      </c>
      <c r="N220" s="25"/>
      <c r="O220" s="25"/>
      <c r="P220" s="25"/>
      <c r="Q220" s="25">
        <v>2485</v>
      </c>
      <c r="R220" s="25">
        <v>3</v>
      </c>
      <c r="T220" s="30"/>
    </row>
    <row r="221" spans="1:20" ht="21.75" customHeight="1">
      <c r="A221" s="153"/>
      <c r="B221" s="260"/>
      <c r="C221" s="143"/>
      <c r="D221" s="143"/>
      <c r="E221" s="143"/>
      <c r="F221" s="143"/>
      <c r="G221" s="143"/>
      <c r="H221" s="143"/>
      <c r="I221" s="143"/>
      <c r="J221" s="175"/>
      <c r="K221" s="146"/>
      <c r="L221" s="11">
        <v>2014</v>
      </c>
      <c r="M221" s="25">
        <f t="shared" si="30"/>
        <v>2094</v>
      </c>
      <c r="N221" s="25"/>
      <c r="O221" s="25"/>
      <c r="P221" s="25"/>
      <c r="Q221" s="25">
        <v>2091</v>
      </c>
      <c r="R221" s="25">
        <v>3</v>
      </c>
      <c r="T221" s="30"/>
    </row>
    <row r="222" spans="1:20" ht="21.75" customHeight="1">
      <c r="A222" s="154"/>
      <c r="B222" s="115"/>
      <c r="C222" s="143"/>
      <c r="D222" s="143"/>
      <c r="E222" s="143"/>
      <c r="F222" s="143"/>
      <c r="G222" s="143"/>
      <c r="H222" s="143"/>
      <c r="I222" s="143"/>
      <c r="J222" s="175"/>
      <c r="K222" s="146"/>
      <c r="L222" s="11">
        <v>2015</v>
      </c>
      <c r="M222" s="25">
        <f t="shared" si="30"/>
        <v>2505</v>
      </c>
      <c r="N222" s="25"/>
      <c r="O222" s="25"/>
      <c r="P222" s="25"/>
      <c r="Q222" s="25">
        <v>2495</v>
      </c>
      <c r="R222" s="25">
        <v>10</v>
      </c>
      <c r="T222" s="30"/>
    </row>
    <row r="223" spans="1:20" ht="21.75" customHeight="1">
      <c r="A223" s="152" t="s">
        <v>238</v>
      </c>
      <c r="B223" s="117" t="s">
        <v>208</v>
      </c>
      <c r="C223" s="143">
        <f>D223+E223+F223+G223+H223+I223</f>
        <v>2541</v>
      </c>
      <c r="D223" s="143">
        <v>409</v>
      </c>
      <c r="E223" s="143">
        <v>417</v>
      </c>
      <c r="F223" s="143">
        <v>425</v>
      </c>
      <c r="G223" s="143">
        <v>418</v>
      </c>
      <c r="H223" s="143">
        <v>432</v>
      </c>
      <c r="I223" s="143">
        <v>440</v>
      </c>
      <c r="J223" s="174" t="s">
        <v>154</v>
      </c>
      <c r="K223" s="146" t="s">
        <v>34</v>
      </c>
      <c r="L223" s="11">
        <v>2010</v>
      </c>
      <c r="M223" s="25">
        <f t="shared" si="30"/>
        <v>426</v>
      </c>
      <c r="N223" s="25"/>
      <c r="O223" s="25"/>
      <c r="P223" s="25"/>
      <c r="Q223" s="25">
        <v>421</v>
      </c>
      <c r="R223" s="25">
        <v>5</v>
      </c>
      <c r="T223" s="30"/>
    </row>
    <row r="224" spans="1:20" ht="21.75" customHeight="1">
      <c r="A224" s="153"/>
      <c r="B224" s="117"/>
      <c r="C224" s="143"/>
      <c r="D224" s="143"/>
      <c r="E224" s="143"/>
      <c r="F224" s="143"/>
      <c r="G224" s="143"/>
      <c r="H224" s="143"/>
      <c r="I224" s="143"/>
      <c r="J224" s="175"/>
      <c r="K224" s="146"/>
      <c r="L224" s="11">
        <v>2011</v>
      </c>
      <c r="M224" s="25">
        <f t="shared" si="30"/>
        <v>437.5</v>
      </c>
      <c r="N224" s="25"/>
      <c r="O224" s="25"/>
      <c r="P224" s="25"/>
      <c r="Q224" s="25">
        <v>432.5</v>
      </c>
      <c r="R224" s="25">
        <v>5</v>
      </c>
      <c r="T224" s="30"/>
    </row>
    <row r="225" spans="1:20" ht="21.75" customHeight="1">
      <c r="A225" s="153"/>
      <c r="B225" s="117"/>
      <c r="C225" s="143"/>
      <c r="D225" s="143"/>
      <c r="E225" s="143"/>
      <c r="F225" s="143"/>
      <c r="G225" s="143"/>
      <c r="H225" s="143"/>
      <c r="I225" s="143"/>
      <c r="J225" s="175"/>
      <c r="K225" s="146"/>
      <c r="L225" s="11">
        <v>2012</v>
      </c>
      <c r="M225" s="25">
        <f t="shared" si="30"/>
        <v>444.5</v>
      </c>
      <c r="N225" s="25"/>
      <c r="O225" s="25"/>
      <c r="P225" s="25"/>
      <c r="Q225" s="25">
        <v>439.5</v>
      </c>
      <c r="R225" s="25">
        <v>5</v>
      </c>
      <c r="T225" s="30"/>
    </row>
    <row r="226" spans="1:20" ht="21.75" customHeight="1">
      <c r="A226" s="153"/>
      <c r="B226" s="117"/>
      <c r="C226" s="143"/>
      <c r="D226" s="143"/>
      <c r="E226" s="143"/>
      <c r="F226" s="143"/>
      <c r="G226" s="143"/>
      <c r="H226" s="143"/>
      <c r="I226" s="143"/>
      <c r="J226" s="175"/>
      <c r="K226" s="146"/>
      <c r="L226" s="11">
        <v>2013</v>
      </c>
      <c r="M226" s="25">
        <f t="shared" si="30"/>
        <v>444</v>
      </c>
      <c r="N226" s="25"/>
      <c r="O226" s="25"/>
      <c r="P226" s="25"/>
      <c r="Q226" s="25">
        <v>439</v>
      </c>
      <c r="R226" s="25">
        <v>5</v>
      </c>
      <c r="T226" s="30"/>
    </row>
    <row r="227" spans="1:20" ht="21.75" customHeight="1">
      <c r="A227" s="153"/>
      <c r="B227" s="117"/>
      <c r="C227" s="143"/>
      <c r="D227" s="143"/>
      <c r="E227" s="143"/>
      <c r="F227" s="143"/>
      <c r="G227" s="143"/>
      <c r="H227" s="143"/>
      <c r="I227" s="143"/>
      <c r="J227" s="175"/>
      <c r="K227" s="146"/>
      <c r="L227" s="11">
        <v>2014</v>
      </c>
      <c r="M227" s="25">
        <f t="shared" si="30"/>
        <v>457</v>
      </c>
      <c r="N227" s="25"/>
      <c r="O227" s="25"/>
      <c r="P227" s="25"/>
      <c r="Q227" s="25">
        <v>452</v>
      </c>
      <c r="R227" s="25">
        <v>5</v>
      </c>
      <c r="T227" s="30"/>
    </row>
    <row r="228" spans="1:20" ht="54.75" customHeight="1">
      <c r="A228" s="154"/>
      <c r="B228" s="117"/>
      <c r="C228" s="143"/>
      <c r="D228" s="143"/>
      <c r="E228" s="143"/>
      <c r="F228" s="143"/>
      <c r="G228" s="143"/>
      <c r="H228" s="143"/>
      <c r="I228" s="143"/>
      <c r="J228" s="175"/>
      <c r="K228" s="146"/>
      <c r="L228" s="11">
        <v>2015</v>
      </c>
      <c r="M228" s="25">
        <f t="shared" si="30"/>
        <v>463.7</v>
      </c>
      <c r="N228" s="25"/>
      <c r="O228" s="25"/>
      <c r="P228" s="25"/>
      <c r="Q228" s="25">
        <v>458.7</v>
      </c>
      <c r="R228" s="25">
        <v>5</v>
      </c>
      <c r="T228" s="30"/>
    </row>
    <row r="229" spans="1:20" ht="18" customHeight="1">
      <c r="A229" s="152" t="s">
        <v>239</v>
      </c>
      <c r="B229" s="117" t="s">
        <v>268</v>
      </c>
      <c r="C229" s="143">
        <v>36</v>
      </c>
      <c r="D229" s="143">
        <v>5</v>
      </c>
      <c r="E229" s="143">
        <v>6</v>
      </c>
      <c r="F229" s="143">
        <v>3</v>
      </c>
      <c r="G229" s="143">
        <v>3</v>
      </c>
      <c r="H229" s="143">
        <v>10</v>
      </c>
      <c r="I229" s="143">
        <v>9</v>
      </c>
      <c r="J229" s="174" t="s">
        <v>35</v>
      </c>
      <c r="K229" s="146" t="s">
        <v>34</v>
      </c>
      <c r="L229" s="11">
        <v>2010</v>
      </c>
      <c r="M229" s="25">
        <f t="shared" si="30"/>
        <v>49</v>
      </c>
      <c r="N229" s="25"/>
      <c r="O229" s="25"/>
      <c r="P229" s="25"/>
      <c r="Q229" s="25">
        <v>46</v>
      </c>
      <c r="R229" s="25">
        <v>3</v>
      </c>
      <c r="T229" s="30"/>
    </row>
    <row r="230" spans="1:20" ht="18" customHeight="1">
      <c r="A230" s="153"/>
      <c r="B230" s="117"/>
      <c r="C230" s="143"/>
      <c r="D230" s="143"/>
      <c r="E230" s="143"/>
      <c r="F230" s="143"/>
      <c r="G230" s="143"/>
      <c r="H230" s="143"/>
      <c r="I230" s="143"/>
      <c r="J230" s="175"/>
      <c r="K230" s="146"/>
      <c r="L230" s="11">
        <v>2011</v>
      </c>
      <c r="M230" s="25">
        <f t="shared" si="30"/>
        <v>61</v>
      </c>
      <c r="N230" s="25"/>
      <c r="O230" s="25"/>
      <c r="P230" s="25"/>
      <c r="Q230" s="25">
        <v>61</v>
      </c>
      <c r="R230" s="25"/>
      <c r="T230" s="30"/>
    </row>
    <row r="231" spans="1:20" ht="18" customHeight="1">
      <c r="A231" s="153"/>
      <c r="B231" s="117"/>
      <c r="C231" s="143"/>
      <c r="D231" s="143"/>
      <c r="E231" s="143"/>
      <c r="F231" s="143"/>
      <c r="G231" s="143"/>
      <c r="H231" s="143"/>
      <c r="I231" s="143"/>
      <c r="J231" s="175"/>
      <c r="K231" s="146"/>
      <c r="L231" s="11">
        <v>2012</v>
      </c>
      <c r="M231" s="25">
        <f t="shared" si="30"/>
        <v>43</v>
      </c>
      <c r="N231" s="25"/>
      <c r="O231" s="25"/>
      <c r="P231" s="25"/>
      <c r="Q231" s="25">
        <v>42</v>
      </c>
      <c r="R231" s="25">
        <v>1</v>
      </c>
      <c r="T231" s="30"/>
    </row>
    <row r="232" spans="1:20" ht="18" customHeight="1">
      <c r="A232" s="153"/>
      <c r="B232" s="117"/>
      <c r="C232" s="143"/>
      <c r="D232" s="143"/>
      <c r="E232" s="143"/>
      <c r="F232" s="143"/>
      <c r="G232" s="143"/>
      <c r="H232" s="143"/>
      <c r="I232" s="143"/>
      <c r="J232" s="175"/>
      <c r="K232" s="146"/>
      <c r="L232" s="11">
        <v>2013</v>
      </c>
      <c r="M232" s="25">
        <f t="shared" si="30"/>
        <v>49</v>
      </c>
      <c r="N232" s="25"/>
      <c r="O232" s="25"/>
      <c r="P232" s="25"/>
      <c r="Q232" s="25">
        <v>49</v>
      </c>
      <c r="R232" s="25"/>
      <c r="T232" s="30"/>
    </row>
    <row r="233" spans="1:20" ht="18" customHeight="1">
      <c r="A233" s="153"/>
      <c r="B233" s="117"/>
      <c r="C233" s="143"/>
      <c r="D233" s="143"/>
      <c r="E233" s="143"/>
      <c r="F233" s="143"/>
      <c r="G233" s="143"/>
      <c r="H233" s="143"/>
      <c r="I233" s="143"/>
      <c r="J233" s="175"/>
      <c r="K233" s="146"/>
      <c r="L233" s="11">
        <v>2014</v>
      </c>
      <c r="M233" s="25">
        <f t="shared" si="30"/>
        <v>114</v>
      </c>
      <c r="N233" s="25"/>
      <c r="O233" s="25"/>
      <c r="P233" s="25"/>
      <c r="Q233" s="25">
        <v>113</v>
      </c>
      <c r="R233" s="25">
        <v>1</v>
      </c>
      <c r="T233" s="30"/>
    </row>
    <row r="234" spans="1:20" ht="18" customHeight="1">
      <c r="A234" s="154"/>
      <c r="B234" s="117"/>
      <c r="C234" s="143"/>
      <c r="D234" s="143"/>
      <c r="E234" s="143"/>
      <c r="F234" s="143"/>
      <c r="G234" s="143"/>
      <c r="H234" s="143"/>
      <c r="I234" s="143"/>
      <c r="J234" s="175"/>
      <c r="K234" s="146"/>
      <c r="L234" s="11">
        <v>2015</v>
      </c>
      <c r="M234" s="25">
        <f t="shared" si="30"/>
        <v>108</v>
      </c>
      <c r="N234" s="25"/>
      <c r="O234" s="25"/>
      <c r="P234" s="25"/>
      <c r="Q234" s="25">
        <v>107</v>
      </c>
      <c r="R234" s="25">
        <v>1</v>
      </c>
      <c r="T234" s="30"/>
    </row>
    <row r="235" spans="1:20" ht="18" customHeight="1">
      <c r="A235" s="169" t="s">
        <v>240</v>
      </c>
      <c r="B235" s="117" t="s">
        <v>373</v>
      </c>
      <c r="C235" s="143">
        <f>D235+E235+F235+G235+H235+I235</f>
        <v>7</v>
      </c>
      <c r="D235" s="143">
        <v>2</v>
      </c>
      <c r="E235" s="143">
        <v>1</v>
      </c>
      <c r="F235" s="143">
        <v>1</v>
      </c>
      <c r="G235" s="143">
        <v>1</v>
      </c>
      <c r="H235" s="143">
        <v>1</v>
      </c>
      <c r="I235" s="143">
        <v>1</v>
      </c>
      <c r="J235" s="174" t="s">
        <v>36</v>
      </c>
      <c r="K235" s="146" t="s">
        <v>34</v>
      </c>
      <c r="L235" s="11">
        <v>2010</v>
      </c>
      <c r="M235" s="25">
        <f t="shared" si="30"/>
        <v>1150</v>
      </c>
      <c r="N235" s="25"/>
      <c r="O235" s="25"/>
      <c r="P235" s="25"/>
      <c r="Q235" s="25">
        <v>1150</v>
      </c>
      <c r="R235" s="25"/>
      <c r="T235" s="30"/>
    </row>
    <row r="236" spans="1:20" ht="18" customHeight="1">
      <c r="A236" s="306"/>
      <c r="B236" s="117"/>
      <c r="C236" s="143"/>
      <c r="D236" s="143"/>
      <c r="E236" s="143"/>
      <c r="F236" s="143"/>
      <c r="G236" s="143"/>
      <c r="H236" s="143"/>
      <c r="I236" s="143"/>
      <c r="J236" s="175"/>
      <c r="K236" s="146"/>
      <c r="L236" s="11">
        <v>2011</v>
      </c>
      <c r="M236" s="25">
        <f t="shared" si="30"/>
        <v>120</v>
      </c>
      <c r="N236" s="25"/>
      <c r="O236" s="25"/>
      <c r="P236" s="25"/>
      <c r="Q236" s="25">
        <v>120</v>
      </c>
      <c r="R236" s="25"/>
      <c r="T236" s="30"/>
    </row>
    <row r="237" spans="1:20" ht="18" customHeight="1">
      <c r="A237" s="306"/>
      <c r="B237" s="117"/>
      <c r="C237" s="143"/>
      <c r="D237" s="143"/>
      <c r="E237" s="143"/>
      <c r="F237" s="143"/>
      <c r="G237" s="143"/>
      <c r="H237" s="143"/>
      <c r="I237" s="143"/>
      <c r="J237" s="175"/>
      <c r="K237" s="146"/>
      <c r="L237" s="11">
        <v>2012</v>
      </c>
      <c r="M237" s="25">
        <f t="shared" si="30"/>
        <v>26</v>
      </c>
      <c r="N237" s="25"/>
      <c r="O237" s="25"/>
      <c r="P237" s="25"/>
      <c r="Q237" s="25">
        <v>26</v>
      </c>
      <c r="R237" s="25"/>
      <c r="T237" s="30"/>
    </row>
    <row r="238" spans="1:20" ht="18" customHeight="1">
      <c r="A238" s="306"/>
      <c r="B238" s="117"/>
      <c r="C238" s="143"/>
      <c r="D238" s="143"/>
      <c r="E238" s="143"/>
      <c r="F238" s="143"/>
      <c r="G238" s="143"/>
      <c r="H238" s="143"/>
      <c r="I238" s="143"/>
      <c r="J238" s="175"/>
      <c r="K238" s="146"/>
      <c r="L238" s="11">
        <v>2013</v>
      </c>
      <c r="M238" s="25">
        <f t="shared" si="30"/>
        <v>150</v>
      </c>
      <c r="N238" s="25"/>
      <c r="O238" s="25"/>
      <c r="P238" s="25"/>
      <c r="Q238" s="25">
        <v>150</v>
      </c>
      <c r="R238" s="25"/>
      <c r="T238" s="30"/>
    </row>
    <row r="239" spans="1:20" ht="18" customHeight="1">
      <c r="A239" s="306"/>
      <c r="B239" s="117"/>
      <c r="C239" s="143"/>
      <c r="D239" s="143"/>
      <c r="E239" s="143"/>
      <c r="F239" s="143"/>
      <c r="G239" s="143"/>
      <c r="H239" s="143"/>
      <c r="I239" s="143"/>
      <c r="J239" s="175"/>
      <c r="K239" s="146"/>
      <c r="L239" s="11">
        <v>2014</v>
      </c>
      <c r="M239" s="25">
        <f t="shared" si="30"/>
        <v>25</v>
      </c>
      <c r="N239" s="25"/>
      <c r="O239" s="25"/>
      <c r="P239" s="25"/>
      <c r="Q239" s="25">
        <v>25</v>
      </c>
      <c r="R239" s="25"/>
      <c r="T239" s="30"/>
    </row>
    <row r="240" spans="1:20" ht="18" customHeight="1">
      <c r="A240" s="307"/>
      <c r="B240" s="117"/>
      <c r="C240" s="143"/>
      <c r="D240" s="143"/>
      <c r="E240" s="143"/>
      <c r="F240" s="143"/>
      <c r="G240" s="143"/>
      <c r="H240" s="143"/>
      <c r="I240" s="143"/>
      <c r="J240" s="175"/>
      <c r="K240" s="146"/>
      <c r="L240" s="11">
        <v>2015</v>
      </c>
      <c r="M240" s="25">
        <f t="shared" si="30"/>
        <v>25</v>
      </c>
      <c r="N240" s="25"/>
      <c r="O240" s="25"/>
      <c r="P240" s="25"/>
      <c r="Q240" s="25">
        <v>25</v>
      </c>
      <c r="R240" s="25"/>
      <c r="T240" s="30"/>
    </row>
    <row r="241" spans="1:20" ht="21.75" customHeight="1">
      <c r="A241" s="152" t="s">
        <v>38</v>
      </c>
      <c r="B241" s="117" t="s">
        <v>204</v>
      </c>
      <c r="C241" s="143">
        <f>D241+E241+F241+G241+H241+I241</f>
        <v>92329</v>
      </c>
      <c r="D241" s="143">
        <v>15346</v>
      </c>
      <c r="E241" s="143">
        <v>15338</v>
      </c>
      <c r="F241" s="143">
        <v>15445</v>
      </c>
      <c r="G241" s="143">
        <v>15466</v>
      </c>
      <c r="H241" s="143">
        <v>15346</v>
      </c>
      <c r="I241" s="143">
        <v>15388</v>
      </c>
      <c r="J241" s="174" t="s">
        <v>379</v>
      </c>
      <c r="K241" s="146" t="s">
        <v>37</v>
      </c>
      <c r="L241" s="11">
        <v>2010</v>
      </c>
      <c r="M241" s="25">
        <f aca="true" t="shared" si="31" ref="M241:M258">N241+O241+P241+Q241+R241</f>
        <v>12030.6</v>
      </c>
      <c r="N241" s="25"/>
      <c r="O241" s="25"/>
      <c r="P241" s="25">
        <v>11751</v>
      </c>
      <c r="Q241" s="25"/>
      <c r="R241" s="25">
        <v>279.6</v>
      </c>
      <c r="T241" s="30"/>
    </row>
    <row r="242" spans="1:20" ht="21.75" customHeight="1">
      <c r="A242" s="153"/>
      <c r="B242" s="117"/>
      <c r="C242" s="143"/>
      <c r="D242" s="143"/>
      <c r="E242" s="143"/>
      <c r="F242" s="143"/>
      <c r="G242" s="143"/>
      <c r="H242" s="143"/>
      <c r="I242" s="143"/>
      <c r="J242" s="175"/>
      <c r="K242" s="146"/>
      <c r="L242" s="11">
        <v>2011</v>
      </c>
      <c r="M242" s="25">
        <f t="shared" si="31"/>
        <v>13207.2</v>
      </c>
      <c r="N242" s="25"/>
      <c r="O242" s="25"/>
      <c r="P242" s="25">
        <v>12859.7</v>
      </c>
      <c r="Q242" s="25"/>
      <c r="R242" s="25">
        <v>347.5</v>
      </c>
      <c r="T242" s="30"/>
    </row>
    <row r="243" spans="1:20" ht="21.75" customHeight="1">
      <c r="A243" s="153"/>
      <c r="B243" s="117"/>
      <c r="C243" s="143"/>
      <c r="D243" s="143"/>
      <c r="E243" s="143"/>
      <c r="F243" s="143"/>
      <c r="G243" s="143"/>
      <c r="H243" s="143"/>
      <c r="I243" s="143"/>
      <c r="J243" s="175"/>
      <c r="K243" s="146"/>
      <c r="L243" s="11">
        <v>2012</v>
      </c>
      <c r="M243" s="25">
        <f t="shared" si="31"/>
        <v>14292.199999999999</v>
      </c>
      <c r="N243" s="25"/>
      <c r="O243" s="25"/>
      <c r="P243" s="25">
        <v>13960.8</v>
      </c>
      <c r="Q243" s="25"/>
      <c r="R243" s="25">
        <v>331.4</v>
      </c>
      <c r="T243" s="30"/>
    </row>
    <row r="244" spans="1:20" ht="21.75" customHeight="1">
      <c r="A244" s="153"/>
      <c r="B244" s="117"/>
      <c r="C244" s="143"/>
      <c r="D244" s="143"/>
      <c r="E244" s="143"/>
      <c r="F244" s="143"/>
      <c r="G244" s="143"/>
      <c r="H244" s="143"/>
      <c r="I244" s="143"/>
      <c r="J244" s="175"/>
      <c r="K244" s="146"/>
      <c r="L244" s="11">
        <v>2013</v>
      </c>
      <c r="M244" s="25">
        <f t="shared" si="31"/>
        <v>15449.3</v>
      </c>
      <c r="N244" s="25"/>
      <c r="O244" s="25"/>
      <c r="P244" s="25">
        <v>14908.5</v>
      </c>
      <c r="Q244" s="25"/>
      <c r="R244" s="25">
        <v>540.8</v>
      </c>
      <c r="T244" s="30"/>
    </row>
    <row r="245" spans="1:20" ht="15.75" customHeight="1">
      <c r="A245" s="153"/>
      <c r="B245" s="117"/>
      <c r="C245" s="143"/>
      <c r="D245" s="143"/>
      <c r="E245" s="143"/>
      <c r="F245" s="143"/>
      <c r="G245" s="143"/>
      <c r="H245" s="143"/>
      <c r="I245" s="143"/>
      <c r="J245" s="175"/>
      <c r="K245" s="146"/>
      <c r="L245" s="11">
        <v>2014</v>
      </c>
      <c r="M245" s="25">
        <f t="shared" si="31"/>
        <v>16613.3</v>
      </c>
      <c r="N245" s="25"/>
      <c r="O245" s="25"/>
      <c r="P245" s="25">
        <v>15939.3</v>
      </c>
      <c r="Q245" s="25"/>
      <c r="R245" s="25">
        <v>674</v>
      </c>
      <c r="T245" s="30"/>
    </row>
    <row r="246" spans="1:20" ht="65.25" customHeight="1">
      <c r="A246" s="154"/>
      <c r="B246" s="117"/>
      <c r="C246" s="143"/>
      <c r="D246" s="143"/>
      <c r="E246" s="143"/>
      <c r="F246" s="143"/>
      <c r="G246" s="143"/>
      <c r="H246" s="143"/>
      <c r="I246" s="143"/>
      <c r="J246" s="175"/>
      <c r="K246" s="146"/>
      <c r="L246" s="11">
        <v>2015</v>
      </c>
      <c r="M246" s="25">
        <f t="shared" si="31"/>
        <v>17953.8</v>
      </c>
      <c r="N246" s="25"/>
      <c r="O246" s="25"/>
      <c r="P246" s="25">
        <v>17113.6</v>
      </c>
      <c r="Q246" s="25"/>
      <c r="R246" s="25">
        <v>840.2</v>
      </c>
      <c r="T246" s="30"/>
    </row>
    <row r="247" spans="1:20" ht="21.75" customHeight="1">
      <c r="A247" s="152" t="s">
        <v>39</v>
      </c>
      <c r="B247" s="209" t="s">
        <v>374</v>
      </c>
      <c r="C247" s="143">
        <f>D247+E247+F247+G247+H247+I247</f>
        <v>418</v>
      </c>
      <c r="D247" s="143">
        <v>86</v>
      </c>
      <c r="E247" s="143">
        <v>72</v>
      </c>
      <c r="F247" s="143">
        <v>64</v>
      </c>
      <c r="G247" s="143">
        <v>71</v>
      </c>
      <c r="H247" s="143">
        <v>63</v>
      </c>
      <c r="I247" s="143">
        <v>62</v>
      </c>
      <c r="J247" s="174" t="s">
        <v>378</v>
      </c>
      <c r="K247" s="148" t="s">
        <v>40</v>
      </c>
      <c r="L247" s="11">
        <v>2010</v>
      </c>
      <c r="M247" s="25">
        <f t="shared" si="31"/>
        <v>656.5</v>
      </c>
      <c r="N247" s="25"/>
      <c r="O247" s="25"/>
      <c r="P247" s="25">
        <v>536</v>
      </c>
      <c r="Q247" s="25">
        <v>38</v>
      </c>
      <c r="R247" s="25">
        <v>82.5</v>
      </c>
      <c r="T247" s="30"/>
    </row>
    <row r="248" spans="1:20" ht="21.75" customHeight="1">
      <c r="A248" s="153"/>
      <c r="B248" s="314"/>
      <c r="C248" s="143"/>
      <c r="D248" s="143"/>
      <c r="E248" s="143"/>
      <c r="F248" s="143"/>
      <c r="G248" s="143"/>
      <c r="H248" s="143"/>
      <c r="I248" s="143"/>
      <c r="J248" s="175"/>
      <c r="K248" s="149"/>
      <c r="L248" s="11">
        <v>2011</v>
      </c>
      <c r="M248" s="25">
        <f t="shared" si="31"/>
        <v>515</v>
      </c>
      <c r="N248" s="25"/>
      <c r="O248" s="25"/>
      <c r="P248" s="25">
        <v>416</v>
      </c>
      <c r="Q248" s="25">
        <v>41</v>
      </c>
      <c r="R248" s="25">
        <v>58</v>
      </c>
      <c r="T248" s="30"/>
    </row>
    <row r="249" spans="1:20" ht="21.75" customHeight="1">
      <c r="A249" s="153"/>
      <c r="B249" s="314"/>
      <c r="C249" s="143"/>
      <c r="D249" s="143"/>
      <c r="E249" s="143"/>
      <c r="F249" s="143"/>
      <c r="G249" s="143"/>
      <c r="H249" s="143"/>
      <c r="I249" s="143"/>
      <c r="J249" s="175"/>
      <c r="K249" s="149"/>
      <c r="L249" s="11">
        <v>2012</v>
      </c>
      <c r="M249" s="25">
        <f t="shared" si="31"/>
        <v>440.5</v>
      </c>
      <c r="N249" s="25"/>
      <c r="O249" s="25"/>
      <c r="P249" s="25">
        <v>360</v>
      </c>
      <c r="Q249" s="25">
        <v>53</v>
      </c>
      <c r="R249" s="25">
        <v>27.5</v>
      </c>
      <c r="T249" s="30"/>
    </row>
    <row r="250" spans="1:20" ht="21.75" customHeight="1">
      <c r="A250" s="153"/>
      <c r="B250" s="314"/>
      <c r="C250" s="143"/>
      <c r="D250" s="143"/>
      <c r="E250" s="143"/>
      <c r="F250" s="143"/>
      <c r="G250" s="143"/>
      <c r="H250" s="143"/>
      <c r="I250" s="143"/>
      <c r="J250" s="175"/>
      <c r="K250" s="149"/>
      <c r="L250" s="11">
        <v>2013</v>
      </c>
      <c r="M250" s="25">
        <f t="shared" si="31"/>
        <v>619.5</v>
      </c>
      <c r="N250" s="25"/>
      <c r="O250" s="25"/>
      <c r="P250" s="25">
        <v>485</v>
      </c>
      <c r="Q250" s="25">
        <v>58</v>
      </c>
      <c r="R250" s="25">
        <v>76.5</v>
      </c>
      <c r="T250" s="30"/>
    </row>
    <row r="251" spans="1:20" ht="21.75" customHeight="1">
      <c r="A251" s="153"/>
      <c r="B251" s="314"/>
      <c r="C251" s="143"/>
      <c r="D251" s="143"/>
      <c r="E251" s="143"/>
      <c r="F251" s="143"/>
      <c r="G251" s="143"/>
      <c r="H251" s="143"/>
      <c r="I251" s="143"/>
      <c r="J251" s="175"/>
      <c r="K251" s="149"/>
      <c r="L251" s="11">
        <v>2014</v>
      </c>
      <c r="M251" s="25">
        <f t="shared" si="31"/>
        <v>475.8</v>
      </c>
      <c r="N251" s="25"/>
      <c r="O251" s="25"/>
      <c r="P251" s="25">
        <v>369.8</v>
      </c>
      <c r="Q251" s="25">
        <v>62</v>
      </c>
      <c r="R251" s="25">
        <v>44</v>
      </c>
      <c r="T251" s="30"/>
    </row>
    <row r="252" spans="1:20" ht="21.75" customHeight="1">
      <c r="A252" s="154"/>
      <c r="B252" s="314"/>
      <c r="C252" s="143"/>
      <c r="D252" s="143"/>
      <c r="E252" s="143"/>
      <c r="F252" s="143"/>
      <c r="G252" s="143"/>
      <c r="H252" s="143"/>
      <c r="I252" s="143"/>
      <c r="J252" s="175"/>
      <c r="K252" s="150"/>
      <c r="L252" s="11">
        <v>2015</v>
      </c>
      <c r="M252" s="25">
        <f t="shared" si="31"/>
        <v>465.5</v>
      </c>
      <c r="N252" s="25"/>
      <c r="O252" s="25"/>
      <c r="P252" s="25">
        <v>363</v>
      </c>
      <c r="Q252" s="25">
        <v>66</v>
      </c>
      <c r="R252" s="25">
        <v>36.5</v>
      </c>
      <c r="T252" s="30"/>
    </row>
    <row r="253" spans="1:20" ht="21.75" customHeight="1">
      <c r="A253" s="174" t="s">
        <v>241</v>
      </c>
      <c r="B253" s="209" t="s">
        <v>41</v>
      </c>
      <c r="C253" s="143">
        <f>D253+E253+F253+G253+H253+I253</f>
        <v>47613</v>
      </c>
      <c r="D253" s="143">
        <v>7742</v>
      </c>
      <c r="E253" s="143">
        <v>7869</v>
      </c>
      <c r="F253" s="143">
        <v>7992</v>
      </c>
      <c r="G253" s="143">
        <v>7955</v>
      </c>
      <c r="H253" s="143">
        <v>8036</v>
      </c>
      <c r="I253" s="143">
        <v>8019</v>
      </c>
      <c r="J253" s="174" t="s">
        <v>242</v>
      </c>
      <c r="K253" s="146" t="s">
        <v>34</v>
      </c>
      <c r="L253" s="11">
        <v>2010</v>
      </c>
      <c r="M253" s="25">
        <f t="shared" si="31"/>
        <v>407.8</v>
      </c>
      <c r="N253" s="25"/>
      <c r="O253" s="25"/>
      <c r="P253" s="25"/>
      <c r="Q253" s="25">
        <v>232</v>
      </c>
      <c r="R253" s="25">
        <v>175.8</v>
      </c>
      <c r="T253" s="30"/>
    </row>
    <row r="254" spans="1:20" ht="21.75" customHeight="1">
      <c r="A254" s="175"/>
      <c r="B254" s="314"/>
      <c r="C254" s="143"/>
      <c r="D254" s="143"/>
      <c r="E254" s="143"/>
      <c r="F254" s="143"/>
      <c r="G254" s="143"/>
      <c r="H254" s="143"/>
      <c r="I254" s="143"/>
      <c r="J254" s="175"/>
      <c r="K254" s="146"/>
      <c r="L254" s="11">
        <v>2011</v>
      </c>
      <c r="M254" s="25">
        <f t="shared" si="31"/>
        <v>426.8</v>
      </c>
      <c r="N254" s="25"/>
      <c r="O254" s="25"/>
      <c r="P254" s="25"/>
      <c r="Q254" s="25">
        <v>236.8</v>
      </c>
      <c r="R254" s="25">
        <v>190</v>
      </c>
      <c r="T254" s="30"/>
    </row>
    <row r="255" spans="1:20" ht="21.75" customHeight="1">
      <c r="A255" s="175"/>
      <c r="B255" s="314"/>
      <c r="C255" s="143"/>
      <c r="D255" s="143"/>
      <c r="E255" s="143"/>
      <c r="F255" s="143"/>
      <c r="G255" s="143"/>
      <c r="H255" s="143"/>
      <c r="I255" s="143"/>
      <c r="J255" s="175"/>
      <c r="K255" s="146"/>
      <c r="L255" s="11">
        <v>2012</v>
      </c>
      <c r="M255" s="25">
        <f t="shared" si="31"/>
        <v>454.20000000000005</v>
      </c>
      <c r="N255" s="25"/>
      <c r="O255" s="25"/>
      <c r="P255" s="25"/>
      <c r="Q255" s="25">
        <v>244.9</v>
      </c>
      <c r="R255" s="25">
        <v>209.3</v>
      </c>
      <c r="T255" s="30"/>
    </row>
    <row r="256" spans="1:20" ht="21.75" customHeight="1">
      <c r="A256" s="175"/>
      <c r="B256" s="314"/>
      <c r="C256" s="143"/>
      <c r="D256" s="143"/>
      <c r="E256" s="143"/>
      <c r="F256" s="143"/>
      <c r="G256" s="143"/>
      <c r="H256" s="143"/>
      <c r="I256" s="143"/>
      <c r="J256" s="175"/>
      <c r="K256" s="146"/>
      <c r="L256" s="11">
        <v>2013</v>
      </c>
      <c r="M256" s="25">
        <f t="shared" si="31"/>
        <v>460.9</v>
      </c>
      <c r="N256" s="25"/>
      <c r="O256" s="25"/>
      <c r="P256" s="25"/>
      <c r="Q256" s="25">
        <v>249.6</v>
      </c>
      <c r="R256" s="25">
        <v>211.3</v>
      </c>
      <c r="T256" s="30"/>
    </row>
    <row r="257" spans="1:20" ht="21.75" customHeight="1">
      <c r="A257" s="175"/>
      <c r="B257" s="314"/>
      <c r="C257" s="143"/>
      <c r="D257" s="143"/>
      <c r="E257" s="143"/>
      <c r="F257" s="143"/>
      <c r="G257" s="143"/>
      <c r="H257" s="143"/>
      <c r="I257" s="143"/>
      <c r="J257" s="175"/>
      <c r="K257" s="146"/>
      <c r="L257" s="11">
        <v>2014</v>
      </c>
      <c r="M257" s="25">
        <f t="shared" si="31"/>
        <v>468.6</v>
      </c>
      <c r="N257" s="25"/>
      <c r="O257" s="25"/>
      <c r="P257" s="25"/>
      <c r="Q257" s="25">
        <v>257.8</v>
      </c>
      <c r="R257" s="25">
        <v>210.8</v>
      </c>
      <c r="T257" s="30"/>
    </row>
    <row r="258" spans="1:20" ht="18" customHeight="1">
      <c r="A258" s="175"/>
      <c r="B258" s="314"/>
      <c r="C258" s="143"/>
      <c r="D258" s="143"/>
      <c r="E258" s="143"/>
      <c r="F258" s="143"/>
      <c r="G258" s="143"/>
      <c r="H258" s="143"/>
      <c r="I258" s="143"/>
      <c r="J258" s="175"/>
      <c r="K258" s="146"/>
      <c r="L258" s="11">
        <v>2015</v>
      </c>
      <c r="M258" s="25">
        <f t="shared" si="31"/>
        <v>478.70000000000005</v>
      </c>
      <c r="N258" s="25"/>
      <c r="O258" s="25"/>
      <c r="P258" s="25"/>
      <c r="Q258" s="25">
        <v>267.8</v>
      </c>
      <c r="R258" s="25">
        <v>210.9</v>
      </c>
      <c r="T258" s="30"/>
    </row>
    <row r="259" spans="1:20" ht="21.75" customHeight="1">
      <c r="A259" s="152" t="s">
        <v>243</v>
      </c>
      <c r="B259" s="209" t="s">
        <v>269</v>
      </c>
      <c r="C259" s="143">
        <f>D259+E259+F259+G259+H259+I259</f>
        <v>116</v>
      </c>
      <c r="D259" s="143">
        <v>29</v>
      </c>
      <c r="E259" s="143">
        <v>19</v>
      </c>
      <c r="F259" s="143">
        <v>18</v>
      </c>
      <c r="G259" s="143">
        <v>18</v>
      </c>
      <c r="H259" s="143">
        <v>16</v>
      </c>
      <c r="I259" s="143">
        <v>16</v>
      </c>
      <c r="J259" s="174" t="s">
        <v>244</v>
      </c>
      <c r="K259" s="146" t="s">
        <v>34</v>
      </c>
      <c r="L259" s="11">
        <v>2010</v>
      </c>
      <c r="M259" s="25">
        <f aca="true" t="shared" si="32" ref="M259:M264">N259+O259+P259+Q259+R259</f>
        <v>48.8</v>
      </c>
      <c r="N259" s="25"/>
      <c r="O259" s="25"/>
      <c r="P259" s="25"/>
      <c r="Q259" s="25">
        <v>47.8</v>
      </c>
      <c r="R259" s="25">
        <v>1</v>
      </c>
      <c r="T259" s="30"/>
    </row>
    <row r="260" spans="1:20" ht="21.75" customHeight="1">
      <c r="A260" s="153"/>
      <c r="B260" s="314"/>
      <c r="C260" s="143"/>
      <c r="D260" s="143"/>
      <c r="E260" s="143"/>
      <c r="F260" s="143"/>
      <c r="G260" s="143"/>
      <c r="H260" s="143"/>
      <c r="I260" s="143"/>
      <c r="J260" s="175"/>
      <c r="K260" s="146"/>
      <c r="L260" s="11">
        <v>2011</v>
      </c>
      <c r="M260" s="25">
        <f t="shared" si="32"/>
        <v>38.3</v>
      </c>
      <c r="N260" s="25"/>
      <c r="O260" s="25"/>
      <c r="P260" s="25"/>
      <c r="Q260" s="25">
        <v>37.3</v>
      </c>
      <c r="R260" s="25">
        <v>1</v>
      </c>
      <c r="T260" s="30"/>
    </row>
    <row r="261" spans="1:20" ht="21.75" customHeight="1">
      <c r="A261" s="153"/>
      <c r="B261" s="314"/>
      <c r="C261" s="143"/>
      <c r="D261" s="143"/>
      <c r="E261" s="143"/>
      <c r="F261" s="143"/>
      <c r="G261" s="143"/>
      <c r="H261" s="143"/>
      <c r="I261" s="143"/>
      <c r="J261" s="175"/>
      <c r="K261" s="146"/>
      <c r="L261" s="11">
        <v>2012</v>
      </c>
      <c r="M261" s="25">
        <f t="shared" si="32"/>
        <v>38.5</v>
      </c>
      <c r="N261" s="25"/>
      <c r="O261" s="25"/>
      <c r="P261" s="25"/>
      <c r="Q261" s="25">
        <v>38.5</v>
      </c>
      <c r="R261" s="25"/>
      <c r="T261" s="30"/>
    </row>
    <row r="262" spans="1:20" ht="21.75" customHeight="1">
      <c r="A262" s="153"/>
      <c r="B262" s="314"/>
      <c r="C262" s="143"/>
      <c r="D262" s="143"/>
      <c r="E262" s="143"/>
      <c r="F262" s="143"/>
      <c r="G262" s="143"/>
      <c r="H262" s="143"/>
      <c r="I262" s="143"/>
      <c r="J262" s="175"/>
      <c r="K262" s="146"/>
      <c r="L262" s="11">
        <v>2013</v>
      </c>
      <c r="M262" s="25">
        <f t="shared" si="32"/>
        <v>41.8</v>
      </c>
      <c r="N262" s="25"/>
      <c r="O262" s="25"/>
      <c r="P262" s="25"/>
      <c r="Q262" s="25">
        <v>41.8</v>
      </c>
      <c r="R262" s="25"/>
      <c r="T262" s="30"/>
    </row>
    <row r="263" spans="1:20" ht="21.75" customHeight="1">
      <c r="A263" s="153"/>
      <c r="B263" s="314"/>
      <c r="C263" s="143"/>
      <c r="D263" s="143"/>
      <c r="E263" s="143"/>
      <c r="F263" s="143"/>
      <c r="G263" s="143"/>
      <c r="H263" s="143"/>
      <c r="I263" s="143"/>
      <c r="J263" s="175"/>
      <c r="K263" s="146"/>
      <c r="L263" s="11">
        <v>2014</v>
      </c>
      <c r="M263" s="25">
        <f t="shared" si="32"/>
        <v>32.4</v>
      </c>
      <c r="N263" s="25"/>
      <c r="O263" s="25"/>
      <c r="P263" s="25"/>
      <c r="Q263" s="25">
        <v>32.4</v>
      </c>
      <c r="R263" s="25"/>
      <c r="T263" s="30"/>
    </row>
    <row r="264" spans="1:20" ht="21.75" customHeight="1">
      <c r="A264" s="154"/>
      <c r="B264" s="314"/>
      <c r="C264" s="143"/>
      <c r="D264" s="143"/>
      <c r="E264" s="143"/>
      <c r="F264" s="143"/>
      <c r="G264" s="143"/>
      <c r="H264" s="143"/>
      <c r="I264" s="143"/>
      <c r="J264" s="175"/>
      <c r="K264" s="146"/>
      <c r="L264" s="11">
        <v>2015</v>
      </c>
      <c r="M264" s="25">
        <f t="shared" si="32"/>
        <v>35.1</v>
      </c>
      <c r="N264" s="25"/>
      <c r="O264" s="25"/>
      <c r="P264" s="25"/>
      <c r="Q264" s="25">
        <v>35.1</v>
      </c>
      <c r="R264" s="25"/>
      <c r="T264" s="30"/>
    </row>
    <row r="265" spans="1:20" ht="21.75" customHeight="1">
      <c r="A265" s="152" t="s">
        <v>233</v>
      </c>
      <c r="B265" s="259" t="s">
        <v>270</v>
      </c>
      <c r="C265" s="143">
        <f>D265+E265+F265+G265+H265+I265</f>
        <v>568</v>
      </c>
      <c r="D265" s="143">
        <v>86</v>
      </c>
      <c r="E265" s="143">
        <v>91</v>
      </c>
      <c r="F265" s="143">
        <v>94</v>
      </c>
      <c r="G265" s="143">
        <v>97</v>
      </c>
      <c r="H265" s="143">
        <v>100</v>
      </c>
      <c r="I265" s="143">
        <v>100</v>
      </c>
      <c r="J265" s="174" t="s">
        <v>100</v>
      </c>
      <c r="K265" s="146" t="s">
        <v>34</v>
      </c>
      <c r="L265" s="11">
        <v>2010</v>
      </c>
      <c r="M265" s="25">
        <f aca="true" t="shared" si="33" ref="M265:M270">N265+O265+P265+Q265+R265</f>
        <v>26.35</v>
      </c>
      <c r="N265" s="25"/>
      <c r="O265" s="25"/>
      <c r="P265" s="25"/>
      <c r="Q265" s="25">
        <v>23.25</v>
      </c>
      <c r="R265" s="25">
        <v>3.1</v>
      </c>
      <c r="T265" s="30"/>
    </row>
    <row r="266" spans="1:20" ht="21.75" customHeight="1">
      <c r="A266" s="153"/>
      <c r="B266" s="260"/>
      <c r="C266" s="143"/>
      <c r="D266" s="143"/>
      <c r="E266" s="143"/>
      <c r="F266" s="143"/>
      <c r="G266" s="143"/>
      <c r="H266" s="143"/>
      <c r="I266" s="143"/>
      <c r="J266" s="175"/>
      <c r="K266" s="146"/>
      <c r="L266" s="11">
        <v>2011</v>
      </c>
      <c r="M266" s="25">
        <f t="shared" si="33"/>
        <v>36.45</v>
      </c>
      <c r="N266" s="25"/>
      <c r="O266" s="25"/>
      <c r="P266" s="25"/>
      <c r="Q266" s="25">
        <v>28.35</v>
      </c>
      <c r="R266" s="25">
        <v>8.1</v>
      </c>
      <c r="T266" s="30"/>
    </row>
    <row r="267" spans="1:20" ht="21.75" customHeight="1">
      <c r="A267" s="153"/>
      <c r="B267" s="260"/>
      <c r="C267" s="143"/>
      <c r="D267" s="143"/>
      <c r="E267" s="143"/>
      <c r="F267" s="143"/>
      <c r="G267" s="143"/>
      <c r="H267" s="143"/>
      <c r="I267" s="143"/>
      <c r="J267" s="175"/>
      <c r="K267" s="146"/>
      <c r="L267" s="11">
        <v>2012</v>
      </c>
      <c r="M267" s="25">
        <f t="shared" si="33"/>
        <v>41.45</v>
      </c>
      <c r="N267" s="25"/>
      <c r="O267" s="25"/>
      <c r="P267" s="25"/>
      <c r="Q267" s="25">
        <v>30.85</v>
      </c>
      <c r="R267" s="25">
        <v>10.6</v>
      </c>
      <c r="T267" s="30"/>
    </row>
    <row r="268" spans="1:20" ht="17.25" customHeight="1">
      <c r="A268" s="153"/>
      <c r="B268" s="260"/>
      <c r="C268" s="143"/>
      <c r="D268" s="143"/>
      <c r="E268" s="143"/>
      <c r="F268" s="143"/>
      <c r="G268" s="143"/>
      <c r="H268" s="143"/>
      <c r="I268" s="143"/>
      <c r="J268" s="175"/>
      <c r="K268" s="146"/>
      <c r="L268" s="11">
        <v>2013</v>
      </c>
      <c r="M268" s="25">
        <f t="shared" si="33"/>
        <v>42.85</v>
      </c>
      <c r="N268" s="25"/>
      <c r="O268" s="25"/>
      <c r="P268" s="25"/>
      <c r="Q268" s="25">
        <v>31.05</v>
      </c>
      <c r="R268" s="25">
        <v>11.8</v>
      </c>
      <c r="T268" s="30"/>
    </row>
    <row r="269" spans="1:20" ht="21.75" customHeight="1">
      <c r="A269" s="153"/>
      <c r="B269" s="260"/>
      <c r="C269" s="143"/>
      <c r="D269" s="143"/>
      <c r="E269" s="143"/>
      <c r="F269" s="143"/>
      <c r="G269" s="143"/>
      <c r="H269" s="143"/>
      <c r="I269" s="143"/>
      <c r="J269" s="175"/>
      <c r="K269" s="146"/>
      <c r="L269" s="11">
        <v>2014</v>
      </c>
      <c r="M269" s="25">
        <f t="shared" si="33"/>
        <v>46.45</v>
      </c>
      <c r="N269" s="25"/>
      <c r="O269" s="25"/>
      <c r="P269" s="25"/>
      <c r="Q269" s="25">
        <v>33.25</v>
      </c>
      <c r="R269" s="25">
        <v>13.2</v>
      </c>
      <c r="T269" s="30"/>
    </row>
    <row r="270" spans="1:20" ht="21.75" customHeight="1">
      <c r="A270" s="154"/>
      <c r="B270" s="115"/>
      <c r="C270" s="143"/>
      <c r="D270" s="143"/>
      <c r="E270" s="143"/>
      <c r="F270" s="143"/>
      <c r="G270" s="143"/>
      <c r="H270" s="143"/>
      <c r="I270" s="143"/>
      <c r="J270" s="175"/>
      <c r="K270" s="146"/>
      <c r="L270" s="11">
        <v>2015</v>
      </c>
      <c r="M270" s="25">
        <f t="shared" si="33"/>
        <v>45.849999999999994</v>
      </c>
      <c r="N270" s="25"/>
      <c r="O270" s="25"/>
      <c r="P270" s="25"/>
      <c r="Q270" s="25">
        <v>32.65</v>
      </c>
      <c r="R270" s="25">
        <v>13.2</v>
      </c>
      <c r="T270" s="30"/>
    </row>
    <row r="271" spans="1:20" ht="32.25" customHeight="1">
      <c r="A271" s="226" t="s">
        <v>144</v>
      </c>
      <c r="B271" s="121" t="s">
        <v>259</v>
      </c>
      <c r="C271" s="121" t="s">
        <v>259</v>
      </c>
      <c r="D271" s="121" t="s">
        <v>259</v>
      </c>
      <c r="E271" s="121" t="s">
        <v>259</v>
      </c>
      <c r="F271" s="121" t="s">
        <v>259</v>
      </c>
      <c r="G271" s="121" t="s">
        <v>259</v>
      </c>
      <c r="H271" s="121" t="s">
        <v>259</v>
      </c>
      <c r="I271" s="121" t="s">
        <v>259</v>
      </c>
      <c r="J271" s="148" t="s">
        <v>259</v>
      </c>
      <c r="K271" s="148" t="s">
        <v>259</v>
      </c>
      <c r="L271" s="2" t="s">
        <v>130</v>
      </c>
      <c r="M271" s="26">
        <f aca="true" t="shared" si="34" ref="M271:R271">M272+M273+M274+M275+M276+M277</f>
        <v>114976.2</v>
      </c>
      <c r="N271" s="26">
        <f t="shared" si="34"/>
        <v>0</v>
      </c>
      <c r="O271" s="26">
        <f t="shared" si="34"/>
        <v>0</v>
      </c>
      <c r="P271" s="26">
        <f t="shared" si="34"/>
        <v>89062.70000000001</v>
      </c>
      <c r="Q271" s="26">
        <f t="shared" si="34"/>
        <v>21243.9</v>
      </c>
      <c r="R271" s="26">
        <f t="shared" si="34"/>
        <v>4669.6</v>
      </c>
      <c r="T271" s="30"/>
    </row>
    <row r="272" spans="1:20" ht="21.75" customHeight="1">
      <c r="A272" s="227"/>
      <c r="B272" s="158"/>
      <c r="C272" s="158"/>
      <c r="D272" s="158"/>
      <c r="E272" s="158"/>
      <c r="F272" s="158"/>
      <c r="G272" s="158"/>
      <c r="H272" s="158"/>
      <c r="I272" s="158"/>
      <c r="J272" s="149"/>
      <c r="K272" s="149"/>
      <c r="L272" s="2">
        <v>2010</v>
      </c>
      <c r="M272" s="26">
        <f aca="true" t="shared" si="35" ref="M272:R272">M265+M259+M253+M247+M241+M235+M229+M223+M217</f>
        <v>17220.050000000003</v>
      </c>
      <c r="N272" s="26">
        <f t="shared" si="35"/>
        <v>0</v>
      </c>
      <c r="O272" s="26">
        <f t="shared" si="35"/>
        <v>0</v>
      </c>
      <c r="P272" s="26">
        <f t="shared" si="35"/>
        <v>12287</v>
      </c>
      <c r="Q272" s="26">
        <f t="shared" si="35"/>
        <v>4380.05</v>
      </c>
      <c r="R272" s="26">
        <f t="shared" si="35"/>
        <v>553</v>
      </c>
      <c r="T272" s="30"/>
    </row>
    <row r="273" spans="1:20" ht="21.75" customHeight="1">
      <c r="A273" s="227"/>
      <c r="B273" s="158"/>
      <c r="C273" s="158"/>
      <c r="D273" s="158"/>
      <c r="E273" s="158"/>
      <c r="F273" s="158"/>
      <c r="G273" s="158"/>
      <c r="H273" s="158"/>
      <c r="I273" s="158"/>
      <c r="J273" s="149"/>
      <c r="K273" s="149"/>
      <c r="L273" s="2">
        <v>2011</v>
      </c>
      <c r="M273" s="26">
        <f>N273+O273+P273+Q273+R273</f>
        <v>17284.25</v>
      </c>
      <c r="N273" s="26">
        <f aca="true" t="shared" si="36" ref="N273:R277">N266+N260+N254+N248+N242+N236+N230+N224+N218</f>
        <v>0</v>
      </c>
      <c r="O273" s="26">
        <f t="shared" si="36"/>
        <v>0</v>
      </c>
      <c r="P273" s="26">
        <f t="shared" si="36"/>
        <v>13275.7</v>
      </c>
      <c r="Q273" s="26">
        <f t="shared" si="36"/>
        <v>3395.95</v>
      </c>
      <c r="R273" s="26">
        <f t="shared" si="36"/>
        <v>612.6</v>
      </c>
      <c r="T273" s="30"/>
    </row>
    <row r="274" spans="1:20" ht="21.75" customHeight="1">
      <c r="A274" s="227"/>
      <c r="B274" s="158"/>
      <c r="C274" s="158"/>
      <c r="D274" s="158"/>
      <c r="E274" s="158"/>
      <c r="F274" s="158"/>
      <c r="G274" s="158"/>
      <c r="H274" s="158"/>
      <c r="I274" s="158"/>
      <c r="J274" s="149"/>
      <c r="K274" s="149"/>
      <c r="L274" s="2">
        <v>2012</v>
      </c>
      <c r="M274" s="26">
        <f>N274+O274+P274+Q274+R274</f>
        <v>18319.35</v>
      </c>
      <c r="N274" s="26">
        <f t="shared" si="36"/>
        <v>0</v>
      </c>
      <c r="O274" s="26">
        <f t="shared" si="36"/>
        <v>0</v>
      </c>
      <c r="P274" s="26">
        <f t="shared" si="36"/>
        <v>14320.8</v>
      </c>
      <c r="Q274" s="26">
        <f t="shared" si="36"/>
        <v>3410.75</v>
      </c>
      <c r="R274" s="26">
        <f t="shared" si="36"/>
        <v>587.8</v>
      </c>
      <c r="T274" s="30"/>
    </row>
    <row r="275" spans="1:20" ht="21.75" customHeight="1">
      <c r="A275" s="227"/>
      <c r="B275" s="158"/>
      <c r="C275" s="158"/>
      <c r="D275" s="158"/>
      <c r="E275" s="158"/>
      <c r="F275" s="158"/>
      <c r="G275" s="158"/>
      <c r="H275" s="158"/>
      <c r="I275" s="158"/>
      <c r="J275" s="149"/>
      <c r="K275" s="149"/>
      <c r="L275" s="2">
        <v>2013</v>
      </c>
      <c r="M275" s="26">
        <f>N275+O275+P275+Q275+R275</f>
        <v>19745.350000000002</v>
      </c>
      <c r="N275" s="26">
        <f t="shared" si="36"/>
        <v>0</v>
      </c>
      <c r="O275" s="26">
        <f t="shared" si="36"/>
        <v>0</v>
      </c>
      <c r="P275" s="26">
        <f t="shared" si="36"/>
        <v>15393.5</v>
      </c>
      <c r="Q275" s="26">
        <f t="shared" si="36"/>
        <v>3503.45</v>
      </c>
      <c r="R275" s="26">
        <f t="shared" si="36"/>
        <v>848.4</v>
      </c>
      <c r="T275" s="30"/>
    </row>
    <row r="276" spans="1:20" ht="21.75" customHeight="1">
      <c r="A276" s="227"/>
      <c r="B276" s="158"/>
      <c r="C276" s="158"/>
      <c r="D276" s="158"/>
      <c r="E276" s="158"/>
      <c r="F276" s="158"/>
      <c r="G276" s="158"/>
      <c r="H276" s="158"/>
      <c r="I276" s="158"/>
      <c r="J276" s="149"/>
      <c r="K276" s="149"/>
      <c r="L276" s="2">
        <v>2014</v>
      </c>
      <c r="M276" s="26">
        <f>N276+O276+P276+Q276+R276</f>
        <v>20326.55</v>
      </c>
      <c r="N276" s="26">
        <f t="shared" si="36"/>
        <v>0</v>
      </c>
      <c r="O276" s="26">
        <f t="shared" si="36"/>
        <v>0</v>
      </c>
      <c r="P276" s="26">
        <f t="shared" si="36"/>
        <v>16309.099999999999</v>
      </c>
      <c r="Q276" s="26">
        <f t="shared" si="36"/>
        <v>3066.45</v>
      </c>
      <c r="R276" s="26">
        <f t="shared" si="36"/>
        <v>951</v>
      </c>
      <c r="T276" s="30"/>
    </row>
    <row r="277" spans="1:20" ht="17.25" customHeight="1">
      <c r="A277" s="228"/>
      <c r="B277" s="128"/>
      <c r="C277" s="128"/>
      <c r="D277" s="128"/>
      <c r="E277" s="128"/>
      <c r="F277" s="128"/>
      <c r="G277" s="128"/>
      <c r="H277" s="128"/>
      <c r="I277" s="128"/>
      <c r="J277" s="150"/>
      <c r="K277" s="150"/>
      <c r="L277" s="2">
        <v>2015</v>
      </c>
      <c r="M277" s="26">
        <f>N277+O277+P277+Q277+R277</f>
        <v>22080.649999999998</v>
      </c>
      <c r="N277" s="26">
        <f t="shared" si="36"/>
        <v>0</v>
      </c>
      <c r="O277" s="26">
        <f t="shared" si="36"/>
        <v>0</v>
      </c>
      <c r="P277" s="26">
        <f>P270+P264+P258+P252+P246+P240+P234+P228+P222</f>
        <v>17476.6</v>
      </c>
      <c r="Q277" s="26">
        <f t="shared" si="36"/>
        <v>3487.25</v>
      </c>
      <c r="R277" s="26">
        <f>R270+R264+R258+R252+R246+R240+R234+R228+R222</f>
        <v>1116.8000000000002</v>
      </c>
      <c r="T277" s="30"/>
    </row>
    <row r="278" spans="1:20" ht="21.75" customHeight="1">
      <c r="A278" s="208" t="s">
        <v>280</v>
      </c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T278" s="30"/>
    </row>
    <row r="279" spans="1:20" ht="37.5" customHeight="1">
      <c r="A279" s="174" t="s">
        <v>395</v>
      </c>
      <c r="B279" s="110" t="s">
        <v>371</v>
      </c>
      <c r="C279" s="145">
        <f>D279+E279+F279+G279+H279+I279</f>
        <v>6145</v>
      </c>
      <c r="D279" s="145">
        <v>645</v>
      </c>
      <c r="E279" s="145">
        <v>1100</v>
      </c>
      <c r="F279" s="145">
        <v>1100</v>
      </c>
      <c r="G279" s="145">
        <v>1100</v>
      </c>
      <c r="H279" s="145">
        <v>1100</v>
      </c>
      <c r="I279" s="145">
        <v>1100</v>
      </c>
      <c r="J279" s="174" t="s">
        <v>173</v>
      </c>
      <c r="K279" s="110" t="s">
        <v>42</v>
      </c>
      <c r="L279" s="63" t="s">
        <v>130</v>
      </c>
      <c r="M279" s="5">
        <f>M280+M281+M282+M283+M284+M285</f>
        <v>4750</v>
      </c>
      <c r="N279" s="5">
        <f>N280+N281+N282+N283+N284+N285</f>
        <v>3500</v>
      </c>
      <c r="O279" s="5">
        <f>O280+O281+O282+O283+O284+O285</f>
        <v>1250</v>
      </c>
      <c r="P279" s="63"/>
      <c r="Q279" s="63"/>
      <c r="R279" s="63"/>
      <c r="T279" s="30"/>
    </row>
    <row r="280" spans="1:20" ht="16.5" customHeight="1">
      <c r="A280" s="174"/>
      <c r="B280" s="110"/>
      <c r="C280" s="145"/>
      <c r="D280" s="145"/>
      <c r="E280" s="145"/>
      <c r="F280" s="145"/>
      <c r="G280" s="145"/>
      <c r="H280" s="145"/>
      <c r="I280" s="145"/>
      <c r="J280" s="174"/>
      <c r="K280" s="110"/>
      <c r="L280" s="5">
        <v>2010</v>
      </c>
      <c r="M280" s="5">
        <f aca="true" t="shared" si="37" ref="M280:M285">N280+O280+P280+Q280+R280</f>
        <v>400</v>
      </c>
      <c r="N280" s="5">
        <v>400</v>
      </c>
      <c r="O280" s="5"/>
      <c r="P280" s="6"/>
      <c r="Q280" s="6"/>
      <c r="R280" s="6"/>
      <c r="T280" s="30"/>
    </row>
    <row r="281" spans="1:20" ht="16.5" customHeight="1">
      <c r="A281" s="174"/>
      <c r="B281" s="110"/>
      <c r="C281" s="145"/>
      <c r="D281" s="145"/>
      <c r="E281" s="145"/>
      <c r="F281" s="145"/>
      <c r="G281" s="145"/>
      <c r="H281" s="145"/>
      <c r="I281" s="145"/>
      <c r="J281" s="174"/>
      <c r="K281" s="110"/>
      <c r="L281" s="5">
        <v>2011</v>
      </c>
      <c r="M281" s="5">
        <f t="shared" si="37"/>
        <v>750</v>
      </c>
      <c r="N281" s="5">
        <v>500</v>
      </c>
      <c r="O281" s="5">
        <v>250</v>
      </c>
      <c r="P281" s="6"/>
      <c r="Q281" s="6"/>
      <c r="R281" s="6"/>
      <c r="T281" s="30"/>
    </row>
    <row r="282" spans="1:20" ht="16.5" customHeight="1">
      <c r="A282" s="174"/>
      <c r="B282" s="110"/>
      <c r="C282" s="145"/>
      <c r="D282" s="145"/>
      <c r="E282" s="145"/>
      <c r="F282" s="145"/>
      <c r="G282" s="145"/>
      <c r="H282" s="145"/>
      <c r="I282" s="145"/>
      <c r="J282" s="174"/>
      <c r="K282" s="110"/>
      <c r="L282" s="5">
        <v>2012</v>
      </c>
      <c r="M282" s="5">
        <f t="shared" si="37"/>
        <v>750</v>
      </c>
      <c r="N282" s="5">
        <v>500</v>
      </c>
      <c r="O282" s="5">
        <v>250</v>
      </c>
      <c r="P282" s="6"/>
      <c r="Q282" s="6"/>
      <c r="R282" s="6"/>
      <c r="T282" s="30"/>
    </row>
    <row r="283" spans="1:20" ht="16.5" customHeight="1">
      <c r="A283" s="174"/>
      <c r="B283" s="110"/>
      <c r="C283" s="145"/>
      <c r="D283" s="145"/>
      <c r="E283" s="145"/>
      <c r="F283" s="145"/>
      <c r="G283" s="145"/>
      <c r="H283" s="145"/>
      <c r="I283" s="145"/>
      <c r="J283" s="174"/>
      <c r="K283" s="110"/>
      <c r="L283" s="5">
        <v>2013</v>
      </c>
      <c r="M283" s="5">
        <f t="shared" si="37"/>
        <v>850</v>
      </c>
      <c r="N283" s="5">
        <v>600</v>
      </c>
      <c r="O283" s="5">
        <v>250</v>
      </c>
      <c r="P283" s="6"/>
      <c r="Q283" s="6"/>
      <c r="R283" s="6"/>
      <c r="T283" s="30"/>
    </row>
    <row r="284" spans="1:20" ht="16.5" customHeight="1">
      <c r="A284" s="174"/>
      <c r="B284" s="110"/>
      <c r="C284" s="145"/>
      <c r="D284" s="145"/>
      <c r="E284" s="145"/>
      <c r="F284" s="145"/>
      <c r="G284" s="145"/>
      <c r="H284" s="145"/>
      <c r="I284" s="145"/>
      <c r="J284" s="174"/>
      <c r="K284" s="110"/>
      <c r="L284" s="5">
        <v>2014</v>
      </c>
      <c r="M284" s="5">
        <f t="shared" si="37"/>
        <v>950</v>
      </c>
      <c r="N284" s="5">
        <v>700</v>
      </c>
      <c r="O284" s="5">
        <v>250</v>
      </c>
      <c r="P284" s="6"/>
      <c r="Q284" s="6"/>
      <c r="R284" s="6"/>
      <c r="T284" s="30"/>
    </row>
    <row r="285" spans="1:20" ht="67.5" customHeight="1">
      <c r="A285" s="174"/>
      <c r="B285" s="110"/>
      <c r="C285" s="145"/>
      <c r="D285" s="145"/>
      <c r="E285" s="145"/>
      <c r="F285" s="145"/>
      <c r="G285" s="145"/>
      <c r="H285" s="145"/>
      <c r="I285" s="145"/>
      <c r="J285" s="174"/>
      <c r="K285" s="110"/>
      <c r="L285" s="5">
        <v>2015</v>
      </c>
      <c r="M285" s="5">
        <f t="shared" si="37"/>
        <v>1050</v>
      </c>
      <c r="N285" s="5">
        <v>800</v>
      </c>
      <c r="O285" s="5">
        <v>250</v>
      </c>
      <c r="P285" s="6"/>
      <c r="Q285" s="6"/>
      <c r="R285" s="6"/>
      <c r="T285" s="30"/>
    </row>
    <row r="286" spans="1:20" ht="21.75" customHeight="1">
      <c r="A286" s="301" t="s">
        <v>317</v>
      </c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T286" s="30"/>
    </row>
    <row r="287" spans="1:20" ht="36.75" customHeight="1">
      <c r="A287" s="132" t="s">
        <v>265</v>
      </c>
      <c r="B287" s="132" t="s">
        <v>248</v>
      </c>
      <c r="C287" s="166">
        <v>2</v>
      </c>
      <c r="D287" s="161"/>
      <c r="E287" s="161"/>
      <c r="F287" s="161"/>
      <c r="G287" s="161"/>
      <c r="H287" s="161"/>
      <c r="I287" s="166">
        <v>2</v>
      </c>
      <c r="J287" s="132" t="s">
        <v>43</v>
      </c>
      <c r="K287" s="166" t="s">
        <v>32</v>
      </c>
      <c r="L287" s="62" t="s">
        <v>130</v>
      </c>
      <c r="M287" s="62">
        <f aca="true" t="shared" si="38" ref="M287:R287">M288+M289+M290+M291+M292+M293</f>
        <v>3846</v>
      </c>
      <c r="N287" s="62">
        <f t="shared" si="38"/>
        <v>3000</v>
      </c>
      <c r="O287" s="62">
        <f t="shared" si="38"/>
        <v>0</v>
      </c>
      <c r="P287" s="62">
        <f t="shared" si="38"/>
        <v>846</v>
      </c>
      <c r="Q287" s="62">
        <f t="shared" si="38"/>
        <v>0</v>
      </c>
      <c r="R287" s="62">
        <f t="shared" si="38"/>
        <v>0</v>
      </c>
      <c r="T287" s="30"/>
    </row>
    <row r="288" spans="1:20" ht="16.5" customHeight="1">
      <c r="A288" s="164"/>
      <c r="B288" s="164"/>
      <c r="C288" s="167"/>
      <c r="D288" s="162"/>
      <c r="E288" s="162"/>
      <c r="F288" s="162"/>
      <c r="G288" s="162"/>
      <c r="H288" s="162"/>
      <c r="I288" s="167"/>
      <c r="J288" s="164"/>
      <c r="K288" s="167"/>
      <c r="L288" s="6">
        <v>2010</v>
      </c>
      <c r="M288" s="6">
        <f aca="true" t="shared" si="39" ref="M288:M293">SUM(N288:R288)</f>
        <v>641</v>
      </c>
      <c r="N288" s="6">
        <v>500</v>
      </c>
      <c r="O288" s="6"/>
      <c r="P288" s="6">
        <v>141</v>
      </c>
      <c r="Q288" s="6"/>
      <c r="R288" s="6"/>
      <c r="T288" s="30"/>
    </row>
    <row r="289" spans="1:20" ht="16.5" customHeight="1">
      <c r="A289" s="164"/>
      <c r="B289" s="164"/>
      <c r="C289" s="167"/>
      <c r="D289" s="162"/>
      <c r="E289" s="162"/>
      <c r="F289" s="162"/>
      <c r="G289" s="162"/>
      <c r="H289" s="162"/>
      <c r="I289" s="167"/>
      <c r="J289" s="164"/>
      <c r="K289" s="167"/>
      <c r="L289" s="6">
        <v>2011</v>
      </c>
      <c r="M289" s="6">
        <f t="shared" si="39"/>
        <v>641</v>
      </c>
      <c r="N289" s="6">
        <v>500</v>
      </c>
      <c r="O289" s="6"/>
      <c r="P289" s="6">
        <v>141</v>
      </c>
      <c r="Q289" s="6"/>
      <c r="R289" s="6"/>
      <c r="T289" s="30"/>
    </row>
    <row r="290" spans="1:20" ht="16.5" customHeight="1">
      <c r="A290" s="164"/>
      <c r="B290" s="164"/>
      <c r="C290" s="167"/>
      <c r="D290" s="162"/>
      <c r="E290" s="162"/>
      <c r="F290" s="162"/>
      <c r="G290" s="162"/>
      <c r="H290" s="162"/>
      <c r="I290" s="167"/>
      <c r="J290" s="164"/>
      <c r="K290" s="167"/>
      <c r="L290" s="6">
        <v>2012</v>
      </c>
      <c r="M290" s="6">
        <f t="shared" si="39"/>
        <v>641</v>
      </c>
      <c r="N290" s="6">
        <v>500</v>
      </c>
      <c r="O290" s="6"/>
      <c r="P290" s="6">
        <v>141</v>
      </c>
      <c r="Q290" s="6"/>
      <c r="R290" s="6"/>
      <c r="T290" s="30"/>
    </row>
    <row r="291" spans="1:20" ht="16.5" customHeight="1">
      <c r="A291" s="164"/>
      <c r="B291" s="164"/>
      <c r="C291" s="167"/>
      <c r="D291" s="162"/>
      <c r="E291" s="162"/>
      <c r="F291" s="162"/>
      <c r="G291" s="162"/>
      <c r="H291" s="162"/>
      <c r="I291" s="167"/>
      <c r="J291" s="164"/>
      <c r="K291" s="167"/>
      <c r="L291" s="6">
        <v>2013</v>
      </c>
      <c r="M291" s="6">
        <f t="shared" si="39"/>
        <v>641</v>
      </c>
      <c r="N291" s="6">
        <v>500</v>
      </c>
      <c r="O291" s="6"/>
      <c r="P291" s="6">
        <v>141</v>
      </c>
      <c r="Q291" s="6"/>
      <c r="R291" s="6"/>
      <c r="T291" s="30"/>
    </row>
    <row r="292" spans="1:20" ht="16.5" customHeight="1">
      <c r="A292" s="164"/>
      <c r="B292" s="164"/>
      <c r="C292" s="167"/>
      <c r="D292" s="162"/>
      <c r="E292" s="162"/>
      <c r="F292" s="162"/>
      <c r="G292" s="162"/>
      <c r="H292" s="162"/>
      <c r="I292" s="167"/>
      <c r="J292" s="164"/>
      <c r="K292" s="167"/>
      <c r="L292" s="6">
        <v>2014</v>
      </c>
      <c r="M292" s="6">
        <f t="shared" si="39"/>
        <v>641</v>
      </c>
      <c r="N292" s="6">
        <v>500</v>
      </c>
      <c r="O292" s="6"/>
      <c r="P292" s="6">
        <v>141</v>
      </c>
      <c r="Q292" s="6"/>
      <c r="R292" s="6"/>
      <c r="T292" s="30"/>
    </row>
    <row r="293" spans="1:20" ht="16.5" customHeight="1">
      <c r="A293" s="165"/>
      <c r="B293" s="165"/>
      <c r="C293" s="168"/>
      <c r="D293" s="163"/>
      <c r="E293" s="163"/>
      <c r="F293" s="163"/>
      <c r="G293" s="163"/>
      <c r="H293" s="163"/>
      <c r="I293" s="168"/>
      <c r="J293" s="165"/>
      <c r="K293" s="168"/>
      <c r="L293" s="6">
        <v>2015</v>
      </c>
      <c r="M293" s="6">
        <f t="shared" si="39"/>
        <v>641</v>
      </c>
      <c r="N293" s="6">
        <v>500</v>
      </c>
      <c r="O293" s="6"/>
      <c r="P293" s="6">
        <v>141</v>
      </c>
      <c r="Q293" s="6"/>
      <c r="R293" s="6"/>
      <c r="T293" s="30"/>
    </row>
    <row r="294" spans="1:20" ht="21.75" customHeight="1">
      <c r="A294" s="172" t="s">
        <v>318</v>
      </c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3"/>
      <c r="T294" s="30"/>
    </row>
    <row r="295" spans="1:20" ht="14.25" customHeight="1">
      <c r="A295" s="139" t="s">
        <v>398</v>
      </c>
      <c r="B295" s="139" t="s">
        <v>376</v>
      </c>
      <c r="C295" s="143">
        <v>14400</v>
      </c>
      <c r="D295" s="297"/>
      <c r="E295" s="270"/>
      <c r="F295" s="143">
        <v>3492</v>
      </c>
      <c r="G295" s="143">
        <v>3546</v>
      </c>
      <c r="H295" s="143">
        <v>3654</v>
      </c>
      <c r="I295" s="143">
        <v>3708</v>
      </c>
      <c r="J295" s="136" t="s">
        <v>45</v>
      </c>
      <c r="K295" s="146" t="s">
        <v>46</v>
      </c>
      <c r="L295" s="121">
        <v>2010</v>
      </c>
      <c r="M295" s="121"/>
      <c r="N295" s="121"/>
      <c r="O295" s="121"/>
      <c r="P295" s="121"/>
      <c r="Q295" s="121"/>
      <c r="R295" s="121"/>
      <c r="T295" s="30"/>
    </row>
    <row r="296" spans="1:20" ht="14.25" customHeight="1">
      <c r="A296" s="139"/>
      <c r="B296" s="139"/>
      <c r="C296" s="143"/>
      <c r="D296" s="297"/>
      <c r="E296" s="270"/>
      <c r="F296" s="143"/>
      <c r="G296" s="143"/>
      <c r="H296" s="143"/>
      <c r="I296" s="143"/>
      <c r="J296" s="136"/>
      <c r="K296" s="146"/>
      <c r="L296" s="128"/>
      <c r="M296" s="128"/>
      <c r="N296" s="128"/>
      <c r="O296" s="128"/>
      <c r="P296" s="128"/>
      <c r="Q296" s="128"/>
      <c r="R296" s="128"/>
      <c r="T296" s="30"/>
    </row>
    <row r="297" spans="1:20" ht="21.75" customHeight="1">
      <c r="A297" s="139"/>
      <c r="B297" s="139"/>
      <c r="C297" s="143"/>
      <c r="D297" s="297"/>
      <c r="E297" s="270"/>
      <c r="F297" s="143"/>
      <c r="G297" s="143"/>
      <c r="H297" s="143"/>
      <c r="I297" s="143"/>
      <c r="J297" s="136"/>
      <c r="K297" s="146"/>
      <c r="L297" s="11">
        <v>2011</v>
      </c>
      <c r="M297" s="11"/>
      <c r="N297" s="11"/>
      <c r="O297" s="11"/>
      <c r="P297" s="11"/>
      <c r="Q297" s="11"/>
      <c r="R297" s="11"/>
      <c r="T297" s="30"/>
    </row>
    <row r="298" spans="1:20" ht="21.75" customHeight="1">
      <c r="A298" s="139"/>
      <c r="B298" s="139"/>
      <c r="C298" s="143"/>
      <c r="D298" s="297"/>
      <c r="E298" s="270"/>
      <c r="F298" s="143"/>
      <c r="G298" s="143"/>
      <c r="H298" s="143"/>
      <c r="I298" s="143"/>
      <c r="J298" s="136"/>
      <c r="K298" s="146"/>
      <c r="L298" s="11">
        <v>2012</v>
      </c>
      <c r="M298" s="11">
        <f>N298+O298+P298+Q298+R298</f>
        <v>169</v>
      </c>
      <c r="N298" s="11"/>
      <c r="O298" s="11"/>
      <c r="P298" s="11">
        <v>159</v>
      </c>
      <c r="Q298" s="11">
        <v>10</v>
      </c>
      <c r="R298" s="11"/>
      <c r="T298" s="30"/>
    </row>
    <row r="299" spans="1:20" ht="21.75" customHeight="1">
      <c r="A299" s="139"/>
      <c r="B299" s="139"/>
      <c r="C299" s="143"/>
      <c r="D299" s="297"/>
      <c r="E299" s="270"/>
      <c r="F299" s="143"/>
      <c r="G299" s="143"/>
      <c r="H299" s="143"/>
      <c r="I299" s="143"/>
      <c r="J299" s="136"/>
      <c r="K299" s="146"/>
      <c r="L299" s="11">
        <v>2013</v>
      </c>
      <c r="M299" s="11">
        <f>N299+O299+P299+Q299+R299</f>
        <v>180</v>
      </c>
      <c r="N299" s="11"/>
      <c r="O299" s="11"/>
      <c r="P299" s="11">
        <v>170</v>
      </c>
      <c r="Q299" s="11">
        <v>10</v>
      </c>
      <c r="R299" s="11"/>
      <c r="T299" s="30"/>
    </row>
    <row r="300" spans="1:20" ht="21.75" customHeight="1">
      <c r="A300" s="139"/>
      <c r="B300" s="139"/>
      <c r="C300" s="143"/>
      <c r="D300" s="297"/>
      <c r="E300" s="270"/>
      <c r="F300" s="143"/>
      <c r="G300" s="143"/>
      <c r="H300" s="143"/>
      <c r="I300" s="143"/>
      <c r="J300" s="136"/>
      <c r="K300" s="146"/>
      <c r="L300" s="11">
        <v>2014</v>
      </c>
      <c r="M300" s="11">
        <f>N300+O300+P300+Q300+R300</f>
        <v>190</v>
      </c>
      <c r="N300" s="11"/>
      <c r="O300" s="11"/>
      <c r="P300" s="11">
        <v>180</v>
      </c>
      <c r="Q300" s="11">
        <v>10</v>
      </c>
      <c r="R300" s="11"/>
      <c r="T300" s="30"/>
    </row>
    <row r="301" spans="1:20" ht="22.5" customHeight="1">
      <c r="A301" s="139"/>
      <c r="B301" s="139"/>
      <c r="C301" s="143"/>
      <c r="D301" s="297"/>
      <c r="E301" s="270"/>
      <c r="F301" s="143"/>
      <c r="G301" s="143"/>
      <c r="H301" s="143"/>
      <c r="I301" s="143"/>
      <c r="J301" s="136"/>
      <c r="K301" s="146"/>
      <c r="L301" s="11">
        <v>2015</v>
      </c>
      <c r="M301" s="11">
        <f>N301+O301+P301+Q301+R301</f>
        <v>200</v>
      </c>
      <c r="N301" s="11"/>
      <c r="O301" s="11"/>
      <c r="P301" s="11">
        <v>190</v>
      </c>
      <c r="Q301" s="11">
        <v>10</v>
      </c>
      <c r="R301" s="11"/>
      <c r="T301" s="30"/>
    </row>
    <row r="302" spans="1:20" ht="21.75" customHeight="1">
      <c r="A302" s="199" t="s">
        <v>258</v>
      </c>
      <c r="B302" s="139" t="s">
        <v>44</v>
      </c>
      <c r="C302" s="143">
        <v>28350</v>
      </c>
      <c r="D302" s="160"/>
      <c r="E302" s="160"/>
      <c r="F302" s="143">
        <v>7020</v>
      </c>
      <c r="G302" s="143">
        <v>7074</v>
      </c>
      <c r="H302" s="143">
        <v>7110</v>
      </c>
      <c r="I302" s="143">
        <v>7146</v>
      </c>
      <c r="J302" s="139" t="s">
        <v>157</v>
      </c>
      <c r="K302" s="146" t="s">
        <v>46</v>
      </c>
      <c r="L302" s="11">
        <v>2010</v>
      </c>
      <c r="M302" s="11"/>
      <c r="N302" s="11"/>
      <c r="O302" s="11"/>
      <c r="P302" s="11"/>
      <c r="Q302" s="11"/>
      <c r="R302" s="11"/>
      <c r="T302" s="30"/>
    </row>
    <row r="303" spans="1:20" ht="21.75" customHeight="1">
      <c r="A303" s="200"/>
      <c r="B303" s="139"/>
      <c r="C303" s="143"/>
      <c r="D303" s="160"/>
      <c r="E303" s="160"/>
      <c r="F303" s="143"/>
      <c r="G303" s="143"/>
      <c r="H303" s="143"/>
      <c r="I303" s="143"/>
      <c r="J303" s="139"/>
      <c r="K303" s="146"/>
      <c r="L303" s="11">
        <v>2011</v>
      </c>
      <c r="M303" s="11"/>
      <c r="N303" s="11"/>
      <c r="O303" s="11"/>
      <c r="P303" s="11"/>
      <c r="Q303" s="11"/>
      <c r="R303" s="11"/>
      <c r="T303" s="30"/>
    </row>
    <row r="304" spans="1:20" ht="21.75" customHeight="1">
      <c r="A304" s="200"/>
      <c r="B304" s="139"/>
      <c r="C304" s="143"/>
      <c r="D304" s="160"/>
      <c r="E304" s="160"/>
      <c r="F304" s="143"/>
      <c r="G304" s="143"/>
      <c r="H304" s="143"/>
      <c r="I304" s="143"/>
      <c r="J304" s="139"/>
      <c r="K304" s="146"/>
      <c r="L304" s="11">
        <v>2012</v>
      </c>
      <c r="M304" s="11">
        <f>N304+O304+P304+Q304+R304</f>
        <v>358</v>
      </c>
      <c r="N304" s="11"/>
      <c r="O304" s="11"/>
      <c r="P304" s="11">
        <v>309</v>
      </c>
      <c r="Q304" s="11">
        <v>29</v>
      </c>
      <c r="R304" s="11">
        <v>20</v>
      </c>
      <c r="T304" s="30"/>
    </row>
    <row r="305" spans="1:20" ht="21.75" customHeight="1">
      <c r="A305" s="200"/>
      <c r="B305" s="139"/>
      <c r="C305" s="143"/>
      <c r="D305" s="160"/>
      <c r="E305" s="160"/>
      <c r="F305" s="143"/>
      <c r="G305" s="143"/>
      <c r="H305" s="143"/>
      <c r="I305" s="143"/>
      <c r="J305" s="139"/>
      <c r="K305" s="146"/>
      <c r="L305" s="11">
        <v>2013</v>
      </c>
      <c r="M305" s="11">
        <f aca="true" t="shared" si="40" ref="M305:M324">N305+O305+P305+Q305+R305</f>
        <v>376</v>
      </c>
      <c r="N305" s="11"/>
      <c r="O305" s="11"/>
      <c r="P305" s="11">
        <v>324</v>
      </c>
      <c r="Q305" s="11">
        <v>32</v>
      </c>
      <c r="R305" s="11">
        <v>20</v>
      </c>
      <c r="T305" s="30"/>
    </row>
    <row r="306" spans="1:20" ht="21.75" customHeight="1">
      <c r="A306" s="200"/>
      <c r="B306" s="139"/>
      <c r="C306" s="143"/>
      <c r="D306" s="160"/>
      <c r="E306" s="160"/>
      <c r="F306" s="143"/>
      <c r="G306" s="143"/>
      <c r="H306" s="143"/>
      <c r="I306" s="143"/>
      <c r="J306" s="139"/>
      <c r="K306" s="146"/>
      <c r="L306" s="11">
        <v>2014</v>
      </c>
      <c r="M306" s="11">
        <f t="shared" si="40"/>
        <v>387</v>
      </c>
      <c r="N306" s="11"/>
      <c r="O306" s="11"/>
      <c r="P306" s="11">
        <v>332</v>
      </c>
      <c r="Q306" s="11">
        <v>35</v>
      </c>
      <c r="R306" s="11">
        <v>20</v>
      </c>
      <c r="T306" s="30"/>
    </row>
    <row r="307" spans="1:20" ht="36" customHeight="1">
      <c r="A307" s="200"/>
      <c r="B307" s="139"/>
      <c r="C307" s="143"/>
      <c r="D307" s="160"/>
      <c r="E307" s="160"/>
      <c r="F307" s="143"/>
      <c r="G307" s="143"/>
      <c r="H307" s="143"/>
      <c r="I307" s="143"/>
      <c r="J307" s="139"/>
      <c r="K307" s="146"/>
      <c r="L307" s="11">
        <v>2015</v>
      </c>
      <c r="M307" s="11">
        <f t="shared" si="40"/>
        <v>397</v>
      </c>
      <c r="N307" s="11"/>
      <c r="O307" s="11"/>
      <c r="P307" s="11">
        <v>340</v>
      </c>
      <c r="Q307" s="11">
        <v>37</v>
      </c>
      <c r="R307" s="11">
        <v>20</v>
      </c>
      <c r="T307" s="30"/>
    </row>
    <row r="308" spans="1:20" ht="18" customHeight="1">
      <c r="A308" s="200"/>
      <c r="B308" s="218" t="s">
        <v>380</v>
      </c>
      <c r="C308" s="143">
        <v>1957</v>
      </c>
      <c r="D308" s="143"/>
      <c r="E308" s="143"/>
      <c r="F308" s="143">
        <v>369</v>
      </c>
      <c r="G308" s="143">
        <v>490</v>
      </c>
      <c r="H308" s="143">
        <v>522</v>
      </c>
      <c r="I308" s="143">
        <v>576</v>
      </c>
      <c r="J308" s="139" t="s">
        <v>327</v>
      </c>
      <c r="K308" s="146" t="s">
        <v>46</v>
      </c>
      <c r="L308" s="11">
        <v>2010</v>
      </c>
      <c r="M308" s="11">
        <f t="shared" si="40"/>
        <v>0</v>
      </c>
      <c r="N308" s="11"/>
      <c r="O308" s="11"/>
      <c r="P308" s="11"/>
      <c r="Q308" s="11"/>
      <c r="R308" s="11"/>
      <c r="T308" s="30"/>
    </row>
    <row r="309" spans="1:20" ht="18" customHeight="1">
      <c r="A309" s="200"/>
      <c r="B309" s="219"/>
      <c r="C309" s="143"/>
      <c r="D309" s="143"/>
      <c r="E309" s="143"/>
      <c r="F309" s="143"/>
      <c r="G309" s="143"/>
      <c r="H309" s="143"/>
      <c r="I309" s="143"/>
      <c r="J309" s="139"/>
      <c r="K309" s="146"/>
      <c r="L309" s="11">
        <v>2011</v>
      </c>
      <c r="M309" s="11">
        <f t="shared" si="40"/>
        <v>0</v>
      </c>
      <c r="N309" s="11"/>
      <c r="O309" s="11"/>
      <c r="P309" s="11"/>
      <c r="Q309" s="11"/>
      <c r="R309" s="11"/>
      <c r="T309" s="30"/>
    </row>
    <row r="310" spans="1:20" ht="18" customHeight="1">
      <c r="A310" s="200"/>
      <c r="B310" s="219"/>
      <c r="C310" s="143"/>
      <c r="D310" s="143"/>
      <c r="E310" s="143"/>
      <c r="F310" s="143"/>
      <c r="G310" s="143"/>
      <c r="H310" s="143"/>
      <c r="I310" s="143"/>
      <c r="J310" s="139"/>
      <c r="K310" s="146"/>
      <c r="L310" s="11">
        <v>2012</v>
      </c>
      <c r="M310" s="11">
        <f t="shared" si="40"/>
        <v>52</v>
      </c>
      <c r="N310" s="11"/>
      <c r="O310" s="11"/>
      <c r="P310" s="11">
        <v>43</v>
      </c>
      <c r="Q310" s="11">
        <v>9</v>
      </c>
      <c r="R310" s="11"/>
      <c r="T310" s="30"/>
    </row>
    <row r="311" spans="1:20" ht="18" customHeight="1">
      <c r="A311" s="200"/>
      <c r="B311" s="219"/>
      <c r="C311" s="143"/>
      <c r="D311" s="143"/>
      <c r="E311" s="143"/>
      <c r="F311" s="143"/>
      <c r="G311" s="143"/>
      <c r="H311" s="143"/>
      <c r="I311" s="143"/>
      <c r="J311" s="139"/>
      <c r="K311" s="146"/>
      <c r="L311" s="11">
        <v>2013</v>
      </c>
      <c r="M311" s="11">
        <f t="shared" si="40"/>
        <v>60</v>
      </c>
      <c r="N311" s="11"/>
      <c r="O311" s="11"/>
      <c r="P311" s="11">
        <v>49</v>
      </c>
      <c r="Q311" s="11">
        <v>11</v>
      </c>
      <c r="R311" s="11"/>
      <c r="T311" s="30"/>
    </row>
    <row r="312" spans="1:20" ht="18" customHeight="1">
      <c r="A312" s="200"/>
      <c r="B312" s="219"/>
      <c r="C312" s="143"/>
      <c r="D312" s="143"/>
      <c r="E312" s="143"/>
      <c r="F312" s="143"/>
      <c r="G312" s="143"/>
      <c r="H312" s="143"/>
      <c r="I312" s="143"/>
      <c r="J312" s="139"/>
      <c r="K312" s="146"/>
      <c r="L312" s="11">
        <v>2014</v>
      </c>
      <c r="M312" s="11">
        <f t="shared" si="40"/>
        <v>68</v>
      </c>
      <c r="N312" s="11"/>
      <c r="O312" s="11"/>
      <c r="P312" s="11">
        <v>55</v>
      </c>
      <c r="Q312" s="11">
        <v>13</v>
      </c>
      <c r="R312" s="11"/>
      <c r="T312" s="30"/>
    </row>
    <row r="313" spans="1:20" ht="18" customHeight="1">
      <c r="A313" s="200"/>
      <c r="B313" s="118"/>
      <c r="C313" s="143"/>
      <c r="D313" s="143"/>
      <c r="E313" s="143"/>
      <c r="F313" s="143"/>
      <c r="G313" s="143"/>
      <c r="H313" s="143"/>
      <c r="I313" s="143"/>
      <c r="J313" s="139"/>
      <c r="K313" s="146"/>
      <c r="L313" s="11">
        <v>2015</v>
      </c>
      <c r="M313" s="11">
        <f t="shared" si="40"/>
        <v>76</v>
      </c>
      <c r="N313" s="11"/>
      <c r="O313" s="11"/>
      <c r="P313" s="11">
        <v>61</v>
      </c>
      <c r="Q313" s="11">
        <v>15</v>
      </c>
      <c r="R313" s="11"/>
      <c r="T313" s="30"/>
    </row>
    <row r="314" spans="1:20" ht="19.5" customHeight="1">
      <c r="A314" s="200"/>
      <c r="B314" s="139" t="s">
        <v>381</v>
      </c>
      <c r="C314" s="143">
        <v>800</v>
      </c>
      <c r="D314" s="143"/>
      <c r="E314" s="143"/>
      <c r="F314" s="143">
        <v>200</v>
      </c>
      <c r="G314" s="143">
        <v>200</v>
      </c>
      <c r="H314" s="143">
        <v>200</v>
      </c>
      <c r="I314" s="143">
        <v>200</v>
      </c>
      <c r="J314" s="136" t="s">
        <v>203</v>
      </c>
      <c r="K314" s="146" t="s">
        <v>46</v>
      </c>
      <c r="L314" s="11">
        <v>2010</v>
      </c>
      <c r="M314" s="11">
        <f t="shared" si="40"/>
        <v>0</v>
      </c>
      <c r="N314" s="11"/>
      <c r="O314" s="11"/>
      <c r="P314" s="11"/>
      <c r="Q314" s="11"/>
      <c r="R314" s="11"/>
      <c r="T314" s="30"/>
    </row>
    <row r="315" spans="1:20" ht="19.5" customHeight="1">
      <c r="A315" s="200"/>
      <c r="B315" s="139"/>
      <c r="C315" s="143"/>
      <c r="D315" s="143"/>
      <c r="E315" s="143"/>
      <c r="F315" s="143"/>
      <c r="G315" s="143"/>
      <c r="H315" s="143"/>
      <c r="I315" s="143"/>
      <c r="J315" s="136"/>
      <c r="K315" s="146"/>
      <c r="L315" s="11">
        <v>2011</v>
      </c>
      <c r="M315" s="11">
        <f t="shared" si="40"/>
        <v>0</v>
      </c>
      <c r="N315" s="11"/>
      <c r="O315" s="11"/>
      <c r="P315" s="11"/>
      <c r="Q315" s="11"/>
      <c r="R315" s="11"/>
      <c r="T315" s="30"/>
    </row>
    <row r="316" spans="1:20" ht="19.5" customHeight="1">
      <c r="A316" s="200"/>
      <c r="B316" s="139"/>
      <c r="C316" s="143"/>
      <c r="D316" s="143"/>
      <c r="E316" s="143"/>
      <c r="F316" s="143"/>
      <c r="G316" s="143"/>
      <c r="H316" s="143"/>
      <c r="I316" s="143"/>
      <c r="J316" s="136"/>
      <c r="K316" s="146"/>
      <c r="L316" s="11">
        <v>2012</v>
      </c>
      <c r="M316" s="11">
        <f t="shared" si="40"/>
        <v>222</v>
      </c>
      <c r="N316" s="11"/>
      <c r="O316" s="11"/>
      <c r="P316" s="11">
        <v>12</v>
      </c>
      <c r="Q316" s="11">
        <v>120</v>
      </c>
      <c r="R316" s="11">
        <v>90</v>
      </c>
      <c r="T316" s="30"/>
    </row>
    <row r="317" spans="1:20" ht="19.5" customHeight="1">
      <c r="A317" s="200"/>
      <c r="B317" s="139"/>
      <c r="C317" s="143"/>
      <c r="D317" s="143"/>
      <c r="E317" s="143"/>
      <c r="F317" s="143"/>
      <c r="G317" s="143"/>
      <c r="H317" s="143"/>
      <c r="I317" s="143"/>
      <c r="J317" s="136"/>
      <c r="K317" s="146"/>
      <c r="L317" s="11">
        <v>2013</v>
      </c>
      <c r="M317" s="11">
        <f t="shared" si="40"/>
        <v>232</v>
      </c>
      <c r="N317" s="11"/>
      <c r="O317" s="11"/>
      <c r="P317" s="11">
        <v>12</v>
      </c>
      <c r="Q317" s="11">
        <v>120</v>
      </c>
      <c r="R317" s="11">
        <v>100</v>
      </c>
      <c r="T317" s="30"/>
    </row>
    <row r="318" spans="1:20" ht="19.5" customHeight="1">
      <c r="A318" s="200"/>
      <c r="B318" s="139"/>
      <c r="C318" s="143"/>
      <c r="D318" s="143"/>
      <c r="E318" s="143"/>
      <c r="F318" s="143"/>
      <c r="G318" s="143"/>
      <c r="H318" s="143"/>
      <c r="I318" s="143"/>
      <c r="J318" s="136"/>
      <c r="K318" s="146"/>
      <c r="L318" s="11">
        <v>2014</v>
      </c>
      <c r="M318" s="11">
        <f t="shared" si="40"/>
        <v>232</v>
      </c>
      <c r="N318" s="11"/>
      <c r="O318" s="11"/>
      <c r="P318" s="11">
        <v>12</v>
      </c>
      <c r="Q318" s="11">
        <v>120</v>
      </c>
      <c r="R318" s="11">
        <v>100</v>
      </c>
      <c r="T318" s="30"/>
    </row>
    <row r="319" spans="1:20" ht="19.5" customHeight="1">
      <c r="A319" s="201"/>
      <c r="B319" s="139"/>
      <c r="C319" s="143"/>
      <c r="D319" s="143"/>
      <c r="E319" s="143"/>
      <c r="F319" s="143"/>
      <c r="G319" s="143"/>
      <c r="H319" s="143"/>
      <c r="I319" s="143"/>
      <c r="J319" s="136"/>
      <c r="K319" s="146"/>
      <c r="L319" s="11">
        <v>2015</v>
      </c>
      <c r="M319" s="11">
        <f t="shared" si="40"/>
        <v>232</v>
      </c>
      <c r="N319" s="11"/>
      <c r="O319" s="11"/>
      <c r="P319" s="11">
        <v>12</v>
      </c>
      <c r="Q319" s="11">
        <v>120</v>
      </c>
      <c r="R319" s="11">
        <v>100</v>
      </c>
      <c r="T319" s="30"/>
    </row>
    <row r="320" spans="1:20" ht="17.25" customHeight="1">
      <c r="A320" s="139" t="s">
        <v>227</v>
      </c>
      <c r="B320" s="117" t="s">
        <v>47</v>
      </c>
      <c r="C320" s="143">
        <v>72</v>
      </c>
      <c r="D320" s="143"/>
      <c r="E320" s="143"/>
      <c r="F320" s="143">
        <v>18</v>
      </c>
      <c r="G320" s="143">
        <v>18</v>
      </c>
      <c r="H320" s="143">
        <v>18</v>
      </c>
      <c r="I320" s="143">
        <v>18</v>
      </c>
      <c r="J320" s="139" t="s">
        <v>382</v>
      </c>
      <c r="K320" s="146" t="s">
        <v>46</v>
      </c>
      <c r="L320" s="11">
        <v>2010</v>
      </c>
      <c r="M320" s="11">
        <f t="shared" si="40"/>
        <v>0</v>
      </c>
      <c r="N320" s="11"/>
      <c r="O320" s="11"/>
      <c r="P320" s="11"/>
      <c r="Q320" s="11"/>
      <c r="R320" s="11"/>
      <c r="T320" s="30"/>
    </row>
    <row r="321" spans="1:20" ht="17.25" customHeight="1">
      <c r="A321" s="139"/>
      <c r="B321" s="117"/>
      <c r="C321" s="143"/>
      <c r="D321" s="143"/>
      <c r="E321" s="143"/>
      <c r="F321" s="143"/>
      <c r="G321" s="143"/>
      <c r="H321" s="143"/>
      <c r="I321" s="143"/>
      <c r="J321" s="139"/>
      <c r="K321" s="146"/>
      <c r="L321" s="11">
        <v>2011</v>
      </c>
      <c r="M321" s="11">
        <f t="shared" si="40"/>
        <v>0</v>
      </c>
      <c r="N321" s="11"/>
      <c r="O321" s="11"/>
      <c r="P321" s="11"/>
      <c r="Q321" s="11"/>
      <c r="R321" s="11"/>
      <c r="T321" s="30"/>
    </row>
    <row r="322" spans="1:20" ht="15.75" customHeight="1">
      <c r="A322" s="139"/>
      <c r="B322" s="117"/>
      <c r="C322" s="143"/>
      <c r="D322" s="143"/>
      <c r="E322" s="143"/>
      <c r="F322" s="143"/>
      <c r="G322" s="143"/>
      <c r="H322" s="143"/>
      <c r="I322" s="143"/>
      <c r="J322" s="139"/>
      <c r="K322" s="146"/>
      <c r="L322" s="11">
        <v>2012</v>
      </c>
      <c r="M322" s="11">
        <f t="shared" si="40"/>
        <v>456</v>
      </c>
      <c r="N322" s="11"/>
      <c r="O322" s="11"/>
      <c r="P322" s="11"/>
      <c r="Q322" s="11"/>
      <c r="R322" s="11">
        <v>456</v>
      </c>
      <c r="T322" s="30"/>
    </row>
    <row r="323" spans="1:20" ht="15.75" customHeight="1">
      <c r="A323" s="139"/>
      <c r="B323" s="117"/>
      <c r="C323" s="143"/>
      <c r="D323" s="143"/>
      <c r="E323" s="143"/>
      <c r="F323" s="143"/>
      <c r="G323" s="143"/>
      <c r="H323" s="143"/>
      <c r="I323" s="143"/>
      <c r="J323" s="139"/>
      <c r="K323" s="146"/>
      <c r="L323" s="11">
        <v>2013</v>
      </c>
      <c r="M323" s="11">
        <f t="shared" si="40"/>
        <v>534</v>
      </c>
      <c r="N323" s="11"/>
      <c r="O323" s="11"/>
      <c r="P323" s="11"/>
      <c r="Q323" s="11"/>
      <c r="R323" s="11">
        <v>534</v>
      </c>
      <c r="T323" s="30"/>
    </row>
    <row r="324" spans="1:20" ht="21.75" customHeight="1">
      <c r="A324" s="139"/>
      <c r="B324" s="117"/>
      <c r="C324" s="143"/>
      <c r="D324" s="143"/>
      <c r="E324" s="143"/>
      <c r="F324" s="143"/>
      <c r="G324" s="143"/>
      <c r="H324" s="143"/>
      <c r="I324" s="143"/>
      <c r="J324" s="139"/>
      <c r="K324" s="146"/>
      <c r="L324" s="11">
        <v>2014</v>
      </c>
      <c r="M324" s="11">
        <f t="shared" si="40"/>
        <v>587</v>
      </c>
      <c r="N324" s="11"/>
      <c r="O324" s="11"/>
      <c r="P324" s="11"/>
      <c r="Q324" s="11"/>
      <c r="R324" s="11">
        <v>587</v>
      </c>
      <c r="T324" s="30"/>
    </row>
    <row r="325" spans="1:20" ht="126.75" customHeight="1">
      <c r="A325" s="139"/>
      <c r="B325" s="117"/>
      <c r="C325" s="143"/>
      <c r="D325" s="143"/>
      <c r="E325" s="143"/>
      <c r="F325" s="143"/>
      <c r="G325" s="143"/>
      <c r="H325" s="143"/>
      <c r="I325" s="143"/>
      <c r="J325" s="139"/>
      <c r="K325" s="146"/>
      <c r="L325" s="11">
        <v>2015</v>
      </c>
      <c r="M325" s="11">
        <f>N325+O325+P325+Q325+R325</f>
        <v>645</v>
      </c>
      <c r="N325" s="11"/>
      <c r="O325" s="11"/>
      <c r="P325" s="11"/>
      <c r="Q325" s="11"/>
      <c r="R325" s="11">
        <v>645</v>
      </c>
      <c r="T325" s="30"/>
    </row>
    <row r="326" spans="1:20" ht="12.75" customHeight="1" hidden="1">
      <c r="A326" s="117" t="s">
        <v>228</v>
      </c>
      <c r="B326" s="117" t="s">
        <v>205</v>
      </c>
      <c r="C326" s="143">
        <v>199</v>
      </c>
      <c r="D326" s="143"/>
      <c r="E326" s="143"/>
      <c r="F326" s="143">
        <v>44</v>
      </c>
      <c r="G326" s="143">
        <v>47</v>
      </c>
      <c r="H326" s="143">
        <v>52</v>
      </c>
      <c r="I326" s="143">
        <v>56</v>
      </c>
      <c r="J326" s="139" t="s">
        <v>156</v>
      </c>
      <c r="K326" s="3"/>
      <c r="L326" s="11"/>
      <c r="M326" s="11">
        <f aca="true" t="shared" si="41" ref="M326:M332">N326+O326+P326+Q326+R326</f>
        <v>0</v>
      </c>
      <c r="N326" s="11"/>
      <c r="O326" s="11"/>
      <c r="P326" s="11"/>
      <c r="Q326" s="11"/>
      <c r="R326" s="11"/>
      <c r="T326" s="30"/>
    </row>
    <row r="327" spans="1:20" ht="21.75" customHeight="1">
      <c r="A327" s="117"/>
      <c r="B327" s="117"/>
      <c r="C327" s="143"/>
      <c r="D327" s="143"/>
      <c r="E327" s="143"/>
      <c r="F327" s="143"/>
      <c r="G327" s="143"/>
      <c r="H327" s="143"/>
      <c r="I327" s="143"/>
      <c r="J327" s="139"/>
      <c r="K327" s="146" t="s">
        <v>46</v>
      </c>
      <c r="L327" s="11">
        <v>2010</v>
      </c>
      <c r="M327" s="11">
        <f t="shared" si="41"/>
        <v>0</v>
      </c>
      <c r="N327" s="11"/>
      <c r="O327" s="11"/>
      <c r="P327" s="11"/>
      <c r="Q327" s="11"/>
      <c r="R327" s="11"/>
      <c r="T327" s="30"/>
    </row>
    <row r="328" spans="1:20" ht="21.75" customHeight="1">
      <c r="A328" s="117"/>
      <c r="B328" s="117"/>
      <c r="C328" s="143"/>
      <c r="D328" s="143"/>
      <c r="E328" s="143"/>
      <c r="F328" s="143"/>
      <c r="G328" s="143"/>
      <c r="H328" s="143"/>
      <c r="I328" s="143"/>
      <c r="J328" s="139"/>
      <c r="K328" s="146"/>
      <c r="L328" s="11">
        <v>2011</v>
      </c>
      <c r="M328" s="11">
        <f t="shared" si="41"/>
        <v>0</v>
      </c>
      <c r="N328" s="11"/>
      <c r="O328" s="11"/>
      <c r="P328" s="11"/>
      <c r="Q328" s="11"/>
      <c r="R328" s="11"/>
      <c r="T328" s="30"/>
    </row>
    <row r="329" spans="1:20" ht="21.75" customHeight="1">
      <c r="A329" s="117"/>
      <c r="B329" s="117"/>
      <c r="C329" s="143"/>
      <c r="D329" s="143"/>
      <c r="E329" s="143"/>
      <c r="F329" s="143"/>
      <c r="G329" s="143"/>
      <c r="H329" s="143"/>
      <c r="I329" s="143"/>
      <c r="J329" s="139"/>
      <c r="K329" s="146"/>
      <c r="L329" s="11">
        <v>2012</v>
      </c>
      <c r="M329" s="11">
        <f t="shared" si="41"/>
        <v>437</v>
      </c>
      <c r="N329" s="11"/>
      <c r="O329" s="11"/>
      <c r="P329" s="11"/>
      <c r="Q329" s="11">
        <v>437</v>
      </c>
      <c r="R329" s="11"/>
      <c r="T329" s="30"/>
    </row>
    <row r="330" spans="1:20" ht="21.75" customHeight="1">
      <c r="A330" s="117"/>
      <c r="B330" s="117"/>
      <c r="C330" s="143"/>
      <c r="D330" s="143"/>
      <c r="E330" s="143"/>
      <c r="F330" s="143"/>
      <c r="G330" s="143"/>
      <c r="H330" s="143"/>
      <c r="I330" s="143"/>
      <c r="J330" s="139"/>
      <c r="K330" s="146"/>
      <c r="L330" s="11">
        <v>2013</v>
      </c>
      <c r="M330" s="11">
        <f t="shared" si="41"/>
        <v>479</v>
      </c>
      <c r="N330" s="11"/>
      <c r="O330" s="11"/>
      <c r="P330" s="11"/>
      <c r="Q330" s="11">
        <v>479</v>
      </c>
      <c r="R330" s="11"/>
      <c r="T330" s="30"/>
    </row>
    <row r="331" spans="1:20" ht="21.75" customHeight="1">
      <c r="A331" s="117"/>
      <c r="B331" s="117"/>
      <c r="C331" s="143"/>
      <c r="D331" s="143"/>
      <c r="E331" s="143"/>
      <c r="F331" s="143"/>
      <c r="G331" s="143"/>
      <c r="H331" s="143"/>
      <c r="I331" s="143"/>
      <c r="J331" s="139"/>
      <c r="K331" s="146"/>
      <c r="L331" s="11">
        <v>2014</v>
      </c>
      <c r="M331" s="11">
        <f t="shared" si="41"/>
        <v>525</v>
      </c>
      <c r="N331" s="11"/>
      <c r="O331" s="11"/>
      <c r="P331" s="11"/>
      <c r="Q331" s="11">
        <v>525</v>
      </c>
      <c r="R331" s="11"/>
      <c r="T331" s="30"/>
    </row>
    <row r="332" spans="1:20" ht="30.75" customHeight="1">
      <c r="A332" s="117"/>
      <c r="B332" s="117"/>
      <c r="C332" s="143"/>
      <c r="D332" s="143"/>
      <c r="E332" s="143"/>
      <c r="F332" s="143"/>
      <c r="G332" s="143"/>
      <c r="H332" s="143"/>
      <c r="I332" s="143"/>
      <c r="J332" s="139"/>
      <c r="K332" s="146"/>
      <c r="L332" s="11">
        <v>2015</v>
      </c>
      <c r="M332" s="11">
        <f t="shared" si="41"/>
        <v>117</v>
      </c>
      <c r="N332" s="11"/>
      <c r="O332" s="11"/>
      <c r="P332" s="11"/>
      <c r="Q332" s="11">
        <v>117</v>
      </c>
      <c r="R332" s="11"/>
      <c r="T332" s="30"/>
    </row>
    <row r="333" spans="1:20" ht="33" customHeight="1">
      <c r="A333" s="155" t="s">
        <v>144</v>
      </c>
      <c r="B333" s="121" t="s">
        <v>259</v>
      </c>
      <c r="C333" s="121" t="s">
        <v>259</v>
      </c>
      <c r="D333" s="121" t="s">
        <v>259</v>
      </c>
      <c r="E333" s="121" t="s">
        <v>259</v>
      </c>
      <c r="F333" s="121" t="s">
        <v>259</v>
      </c>
      <c r="G333" s="121" t="s">
        <v>259</v>
      </c>
      <c r="H333" s="121" t="s">
        <v>259</v>
      </c>
      <c r="I333" s="121" t="s">
        <v>259</v>
      </c>
      <c r="J333" s="179" t="s">
        <v>259</v>
      </c>
      <c r="K333" s="179" t="s">
        <v>259</v>
      </c>
      <c r="L333" s="2" t="s">
        <v>130</v>
      </c>
      <c r="M333" s="2">
        <f aca="true" t="shared" si="42" ref="M333:R333">M336+M337+M338+M339</f>
        <v>7211</v>
      </c>
      <c r="N333" s="2">
        <f t="shared" si="42"/>
        <v>0</v>
      </c>
      <c r="O333" s="2">
        <f t="shared" si="42"/>
        <v>0</v>
      </c>
      <c r="P333" s="2">
        <f t="shared" si="42"/>
        <v>2260</v>
      </c>
      <c r="Q333" s="2">
        <f t="shared" si="42"/>
        <v>2259</v>
      </c>
      <c r="R333" s="2">
        <f t="shared" si="42"/>
        <v>2692</v>
      </c>
      <c r="T333" s="30"/>
    </row>
    <row r="334" spans="1:20" ht="16.5" customHeight="1">
      <c r="A334" s="156"/>
      <c r="B334" s="158"/>
      <c r="C334" s="158"/>
      <c r="D334" s="158"/>
      <c r="E334" s="158"/>
      <c r="F334" s="158"/>
      <c r="G334" s="158"/>
      <c r="H334" s="158"/>
      <c r="I334" s="158"/>
      <c r="J334" s="180"/>
      <c r="K334" s="180"/>
      <c r="L334" s="2">
        <v>2010</v>
      </c>
      <c r="M334" s="2">
        <f aca="true" t="shared" si="43" ref="M334:M339">M327+M320+M314+M308+M302+M296</f>
        <v>0</v>
      </c>
      <c r="N334" s="2">
        <f aca="true" t="shared" si="44" ref="N334:R335">N327+N320+N314+N308+N302+N296</f>
        <v>0</v>
      </c>
      <c r="O334" s="2">
        <f t="shared" si="44"/>
        <v>0</v>
      </c>
      <c r="P334" s="2">
        <f t="shared" si="44"/>
        <v>0</v>
      </c>
      <c r="Q334" s="2">
        <f t="shared" si="44"/>
        <v>0</v>
      </c>
      <c r="R334" s="2">
        <f t="shared" si="44"/>
        <v>0</v>
      </c>
      <c r="T334" s="30"/>
    </row>
    <row r="335" spans="1:20" ht="16.5" customHeight="1">
      <c r="A335" s="156"/>
      <c r="B335" s="158"/>
      <c r="C335" s="158"/>
      <c r="D335" s="158"/>
      <c r="E335" s="158"/>
      <c r="F335" s="158"/>
      <c r="G335" s="158"/>
      <c r="H335" s="158"/>
      <c r="I335" s="158"/>
      <c r="J335" s="180"/>
      <c r="K335" s="180"/>
      <c r="L335" s="2">
        <v>2011</v>
      </c>
      <c r="M335" s="2">
        <f t="shared" si="43"/>
        <v>0</v>
      </c>
      <c r="N335" s="2">
        <f t="shared" si="44"/>
        <v>0</v>
      </c>
      <c r="O335" s="2">
        <f aca="true" t="shared" si="45" ref="O335:R339">O328+O321+O315+O309+O303+O297</f>
        <v>0</v>
      </c>
      <c r="P335" s="2">
        <f t="shared" si="45"/>
        <v>0</v>
      </c>
      <c r="Q335" s="2">
        <f t="shared" si="45"/>
        <v>0</v>
      </c>
      <c r="R335" s="2">
        <f t="shared" si="45"/>
        <v>0</v>
      </c>
      <c r="T335" s="30"/>
    </row>
    <row r="336" spans="1:20" ht="16.5" customHeight="1">
      <c r="A336" s="156"/>
      <c r="B336" s="158"/>
      <c r="C336" s="158"/>
      <c r="D336" s="158"/>
      <c r="E336" s="158"/>
      <c r="F336" s="158"/>
      <c r="G336" s="158"/>
      <c r="H336" s="158"/>
      <c r="I336" s="158"/>
      <c r="J336" s="180"/>
      <c r="K336" s="180"/>
      <c r="L336" s="2">
        <v>2012</v>
      </c>
      <c r="M336" s="2">
        <f>M329+M322+M316+M310+M304+M298</f>
        <v>1694</v>
      </c>
      <c r="N336" s="2"/>
      <c r="O336" s="2">
        <f>O329+O322+O316+O310+O304+O298</f>
        <v>0</v>
      </c>
      <c r="P336" s="2">
        <f t="shared" si="45"/>
        <v>523</v>
      </c>
      <c r="Q336" s="2">
        <f t="shared" si="45"/>
        <v>605</v>
      </c>
      <c r="R336" s="2">
        <f t="shared" si="45"/>
        <v>566</v>
      </c>
      <c r="T336" s="30"/>
    </row>
    <row r="337" spans="1:20" ht="15.75" customHeight="1">
      <c r="A337" s="156"/>
      <c r="B337" s="158"/>
      <c r="C337" s="158"/>
      <c r="D337" s="158"/>
      <c r="E337" s="158"/>
      <c r="F337" s="158"/>
      <c r="G337" s="158"/>
      <c r="H337" s="158"/>
      <c r="I337" s="158"/>
      <c r="J337" s="180"/>
      <c r="K337" s="180"/>
      <c r="L337" s="2">
        <v>2013</v>
      </c>
      <c r="M337" s="2">
        <f t="shared" si="43"/>
        <v>1861</v>
      </c>
      <c r="N337" s="2">
        <f>N330+N323+N317+N311+N305+N299</f>
        <v>0</v>
      </c>
      <c r="O337" s="2">
        <f t="shared" si="45"/>
        <v>0</v>
      </c>
      <c r="P337" s="2">
        <f t="shared" si="45"/>
        <v>555</v>
      </c>
      <c r="Q337" s="2">
        <f t="shared" si="45"/>
        <v>652</v>
      </c>
      <c r="R337" s="2">
        <f t="shared" si="45"/>
        <v>654</v>
      </c>
      <c r="T337" s="30"/>
    </row>
    <row r="338" spans="1:20" ht="15.75" customHeight="1">
      <c r="A338" s="156"/>
      <c r="B338" s="158"/>
      <c r="C338" s="158"/>
      <c r="D338" s="158"/>
      <c r="E338" s="158"/>
      <c r="F338" s="158"/>
      <c r="G338" s="158"/>
      <c r="H338" s="158"/>
      <c r="I338" s="158"/>
      <c r="J338" s="180"/>
      <c r="K338" s="180"/>
      <c r="L338" s="2">
        <v>2014</v>
      </c>
      <c r="M338" s="2">
        <f t="shared" si="43"/>
        <v>1989</v>
      </c>
      <c r="N338" s="2">
        <f>N331+N324+N318+N312+N306+N300</f>
        <v>0</v>
      </c>
      <c r="O338" s="2">
        <f t="shared" si="45"/>
        <v>0</v>
      </c>
      <c r="P338" s="2">
        <f t="shared" si="45"/>
        <v>579</v>
      </c>
      <c r="Q338" s="2">
        <f t="shared" si="45"/>
        <v>703</v>
      </c>
      <c r="R338" s="2">
        <f t="shared" si="45"/>
        <v>707</v>
      </c>
      <c r="T338" s="30"/>
    </row>
    <row r="339" spans="1:20" ht="58.5" customHeight="1">
      <c r="A339" s="138"/>
      <c r="B339" s="128"/>
      <c r="C339" s="128"/>
      <c r="D339" s="128"/>
      <c r="E339" s="128"/>
      <c r="F339" s="128"/>
      <c r="G339" s="128"/>
      <c r="H339" s="128"/>
      <c r="I339" s="128"/>
      <c r="J339" s="181"/>
      <c r="K339" s="181"/>
      <c r="L339" s="2">
        <v>2015</v>
      </c>
      <c r="M339" s="2">
        <f t="shared" si="43"/>
        <v>1667</v>
      </c>
      <c r="N339" s="2">
        <f>N332+N325+N319+N313+N307+N301</f>
        <v>0</v>
      </c>
      <c r="O339" s="2">
        <f t="shared" si="45"/>
        <v>0</v>
      </c>
      <c r="P339" s="2">
        <f t="shared" si="45"/>
        <v>603</v>
      </c>
      <c r="Q339" s="2">
        <f t="shared" si="45"/>
        <v>299</v>
      </c>
      <c r="R339" s="2">
        <f t="shared" si="45"/>
        <v>765</v>
      </c>
      <c r="T339" s="30"/>
    </row>
    <row r="340" spans="1:20" ht="21.75" customHeight="1">
      <c r="A340" s="210" t="s">
        <v>319</v>
      </c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3"/>
      <c r="T340" s="30"/>
    </row>
    <row r="341" spans="1:20" ht="15" customHeight="1">
      <c r="A341" s="199" t="s">
        <v>383</v>
      </c>
      <c r="B341" s="218" t="s">
        <v>117</v>
      </c>
      <c r="C341" s="148">
        <v>460</v>
      </c>
      <c r="D341" s="148">
        <v>78</v>
      </c>
      <c r="E341" s="148">
        <v>79</v>
      </c>
      <c r="F341" s="148">
        <v>76</v>
      </c>
      <c r="G341" s="148">
        <v>76</v>
      </c>
      <c r="H341" s="148">
        <v>78</v>
      </c>
      <c r="I341" s="148">
        <v>73</v>
      </c>
      <c r="J341" s="199" t="s">
        <v>255</v>
      </c>
      <c r="K341" s="148" t="s">
        <v>48</v>
      </c>
      <c r="L341" s="44">
        <v>2010</v>
      </c>
      <c r="M341" s="44">
        <f>N341+O341+P341+Q341+R341</f>
        <v>650</v>
      </c>
      <c r="N341" s="44"/>
      <c r="O341" s="19"/>
      <c r="P341" s="44">
        <v>100</v>
      </c>
      <c r="Q341" s="44">
        <v>135</v>
      </c>
      <c r="R341" s="44">
        <v>415</v>
      </c>
      <c r="T341" s="30"/>
    </row>
    <row r="342" spans="1:20" ht="15" customHeight="1">
      <c r="A342" s="200"/>
      <c r="B342" s="219"/>
      <c r="C342" s="149"/>
      <c r="D342" s="149"/>
      <c r="E342" s="149"/>
      <c r="F342" s="149"/>
      <c r="G342" s="149"/>
      <c r="H342" s="149"/>
      <c r="I342" s="149"/>
      <c r="J342" s="200"/>
      <c r="K342" s="149"/>
      <c r="L342" s="44">
        <v>2011</v>
      </c>
      <c r="M342" s="44">
        <f aca="true" t="shared" si="46" ref="M342:M365">SUM(N342:R342)</f>
        <v>494</v>
      </c>
      <c r="N342" s="44"/>
      <c r="O342" s="19"/>
      <c r="P342" s="44">
        <v>100</v>
      </c>
      <c r="Q342" s="44">
        <v>41</v>
      </c>
      <c r="R342" s="44">
        <v>353</v>
      </c>
      <c r="T342" s="30"/>
    </row>
    <row r="343" spans="1:20" ht="15" customHeight="1">
      <c r="A343" s="200"/>
      <c r="B343" s="219"/>
      <c r="C343" s="149"/>
      <c r="D343" s="149"/>
      <c r="E343" s="149"/>
      <c r="F343" s="149"/>
      <c r="G343" s="149"/>
      <c r="H343" s="149"/>
      <c r="I343" s="149"/>
      <c r="J343" s="200"/>
      <c r="K343" s="149"/>
      <c r="L343" s="44">
        <v>2012</v>
      </c>
      <c r="M343" s="44">
        <f t="shared" si="46"/>
        <v>1386</v>
      </c>
      <c r="N343" s="46">
        <v>50.5</v>
      </c>
      <c r="O343" s="19"/>
      <c r="P343" s="44">
        <v>100</v>
      </c>
      <c r="Q343" s="44">
        <v>547</v>
      </c>
      <c r="R343" s="46">
        <v>688.5</v>
      </c>
      <c r="T343" s="30"/>
    </row>
    <row r="344" spans="1:20" ht="15" customHeight="1">
      <c r="A344" s="200"/>
      <c r="B344" s="219"/>
      <c r="C344" s="149"/>
      <c r="D344" s="149"/>
      <c r="E344" s="149"/>
      <c r="F344" s="149"/>
      <c r="G344" s="149"/>
      <c r="H344" s="149"/>
      <c r="I344" s="149"/>
      <c r="J344" s="200"/>
      <c r="K344" s="149"/>
      <c r="L344" s="44">
        <v>2013</v>
      </c>
      <c r="M344" s="44">
        <f t="shared" si="46"/>
        <v>1620</v>
      </c>
      <c r="N344" s="44">
        <v>30</v>
      </c>
      <c r="O344" s="19"/>
      <c r="P344" s="44">
        <v>100</v>
      </c>
      <c r="Q344" s="44">
        <v>752</v>
      </c>
      <c r="R344" s="44">
        <v>738</v>
      </c>
      <c r="T344" s="30"/>
    </row>
    <row r="345" spans="1:20" ht="15" customHeight="1">
      <c r="A345" s="200"/>
      <c r="B345" s="219"/>
      <c r="C345" s="149"/>
      <c r="D345" s="149"/>
      <c r="E345" s="149"/>
      <c r="F345" s="149"/>
      <c r="G345" s="149"/>
      <c r="H345" s="149"/>
      <c r="I345" s="149"/>
      <c r="J345" s="200"/>
      <c r="K345" s="149"/>
      <c r="L345" s="44">
        <v>2014</v>
      </c>
      <c r="M345" s="44">
        <f t="shared" si="46"/>
        <v>848</v>
      </c>
      <c r="N345" s="46">
        <v>50.5</v>
      </c>
      <c r="O345" s="19"/>
      <c r="P345" s="44">
        <v>100</v>
      </c>
      <c r="Q345" s="44">
        <v>76</v>
      </c>
      <c r="R345" s="46">
        <v>621.5</v>
      </c>
      <c r="T345" s="30"/>
    </row>
    <row r="346" spans="1:20" ht="15" customHeight="1">
      <c r="A346" s="200"/>
      <c r="B346" s="118"/>
      <c r="C346" s="150"/>
      <c r="D346" s="150"/>
      <c r="E346" s="150"/>
      <c r="F346" s="150"/>
      <c r="G346" s="150"/>
      <c r="H346" s="150"/>
      <c r="I346" s="150"/>
      <c r="J346" s="201"/>
      <c r="K346" s="150"/>
      <c r="L346" s="44">
        <v>2015</v>
      </c>
      <c r="M346" s="44">
        <f t="shared" si="46"/>
        <v>1164</v>
      </c>
      <c r="N346" s="44">
        <v>200</v>
      </c>
      <c r="O346" s="19"/>
      <c r="P346" s="44">
        <v>300</v>
      </c>
      <c r="Q346" s="44">
        <v>57</v>
      </c>
      <c r="R346" s="44">
        <v>607</v>
      </c>
      <c r="T346" s="30"/>
    </row>
    <row r="347" spans="1:20" ht="15" customHeight="1">
      <c r="A347" s="200"/>
      <c r="B347" s="218" t="s">
        <v>117</v>
      </c>
      <c r="C347" s="148">
        <v>7</v>
      </c>
      <c r="D347" s="148"/>
      <c r="E347" s="148"/>
      <c r="F347" s="148"/>
      <c r="G347" s="148"/>
      <c r="H347" s="148"/>
      <c r="I347" s="148">
        <v>7</v>
      </c>
      <c r="J347" s="199" t="s">
        <v>328</v>
      </c>
      <c r="K347" s="148" t="s">
        <v>48</v>
      </c>
      <c r="L347" s="44">
        <v>2010</v>
      </c>
      <c r="M347" s="46">
        <v>1176</v>
      </c>
      <c r="N347" s="44">
        <v>250</v>
      </c>
      <c r="O347" s="46"/>
      <c r="P347" s="46">
        <v>926</v>
      </c>
      <c r="Q347" s="44"/>
      <c r="R347" s="46"/>
      <c r="T347" s="30"/>
    </row>
    <row r="348" spans="1:20" ht="15" customHeight="1">
      <c r="A348" s="200"/>
      <c r="B348" s="219"/>
      <c r="C348" s="149"/>
      <c r="D348" s="149"/>
      <c r="E348" s="149"/>
      <c r="F348" s="149"/>
      <c r="G348" s="149"/>
      <c r="H348" s="149"/>
      <c r="I348" s="149"/>
      <c r="J348" s="200"/>
      <c r="K348" s="149"/>
      <c r="L348" s="44">
        <v>2011</v>
      </c>
      <c r="M348" s="46">
        <v>1775</v>
      </c>
      <c r="N348" s="44">
        <v>600</v>
      </c>
      <c r="O348" s="46"/>
      <c r="P348" s="46">
        <v>1175</v>
      </c>
      <c r="Q348" s="44"/>
      <c r="R348" s="46"/>
      <c r="T348" s="30"/>
    </row>
    <row r="349" spans="1:20" ht="15" customHeight="1">
      <c r="A349" s="200"/>
      <c r="B349" s="219"/>
      <c r="C349" s="149"/>
      <c r="D349" s="149"/>
      <c r="E349" s="149"/>
      <c r="F349" s="149"/>
      <c r="G349" s="149"/>
      <c r="H349" s="149"/>
      <c r="I349" s="149"/>
      <c r="J349" s="200"/>
      <c r="K349" s="149"/>
      <c r="L349" s="44">
        <v>2012</v>
      </c>
      <c r="M349" s="46">
        <v>2166</v>
      </c>
      <c r="N349" s="44">
        <v>891</v>
      </c>
      <c r="O349" s="46"/>
      <c r="P349" s="46">
        <v>1275</v>
      </c>
      <c r="Q349" s="44"/>
      <c r="R349" s="46"/>
      <c r="T349" s="30"/>
    </row>
    <row r="350" spans="1:20" ht="15" customHeight="1">
      <c r="A350" s="200"/>
      <c r="B350" s="219"/>
      <c r="C350" s="149"/>
      <c r="D350" s="149"/>
      <c r="E350" s="149"/>
      <c r="F350" s="149"/>
      <c r="G350" s="149"/>
      <c r="H350" s="149"/>
      <c r="I350" s="149"/>
      <c r="J350" s="200"/>
      <c r="K350" s="149"/>
      <c r="L350" s="44">
        <v>2013</v>
      </c>
      <c r="M350" s="46">
        <v>2042</v>
      </c>
      <c r="N350" s="44">
        <v>1017</v>
      </c>
      <c r="O350" s="46"/>
      <c r="P350" s="46">
        <v>1025</v>
      </c>
      <c r="Q350" s="44"/>
      <c r="R350" s="46"/>
      <c r="T350" s="30"/>
    </row>
    <row r="351" spans="1:20" ht="15" customHeight="1">
      <c r="A351" s="200"/>
      <c r="B351" s="219"/>
      <c r="C351" s="149"/>
      <c r="D351" s="149"/>
      <c r="E351" s="149"/>
      <c r="F351" s="149"/>
      <c r="G351" s="149"/>
      <c r="H351" s="149"/>
      <c r="I351" s="149"/>
      <c r="J351" s="200"/>
      <c r="K351" s="149"/>
      <c r="L351" s="44">
        <v>2014</v>
      </c>
      <c r="M351" s="46">
        <v>1129</v>
      </c>
      <c r="N351" s="44">
        <v>749</v>
      </c>
      <c r="O351" s="46"/>
      <c r="P351" s="46">
        <v>380</v>
      </c>
      <c r="Q351" s="44"/>
      <c r="R351" s="46"/>
      <c r="T351" s="30"/>
    </row>
    <row r="352" spans="1:20" ht="15" customHeight="1">
      <c r="A352" s="201"/>
      <c r="B352" s="118"/>
      <c r="C352" s="150"/>
      <c r="D352" s="150"/>
      <c r="E352" s="150"/>
      <c r="F352" s="150"/>
      <c r="G352" s="150"/>
      <c r="H352" s="150"/>
      <c r="I352" s="150"/>
      <c r="J352" s="201"/>
      <c r="K352" s="150"/>
      <c r="L352" s="44">
        <v>2015</v>
      </c>
      <c r="M352" s="46">
        <v>730</v>
      </c>
      <c r="N352" s="44">
        <v>350</v>
      </c>
      <c r="O352" s="46"/>
      <c r="P352" s="46">
        <v>380</v>
      </c>
      <c r="Q352" s="44"/>
      <c r="R352" s="46"/>
      <c r="T352" s="30"/>
    </row>
    <row r="353" spans="1:20" ht="15" customHeight="1">
      <c r="A353" s="136" t="s">
        <v>225</v>
      </c>
      <c r="B353" s="139" t="s">
        <v>118</v>
      </c>
      <c r="C353" s="146">
        <v>1103</v>
      </c>
      <c r="D353" s="146">
        <v>178</v>
      </c>
      <c r="E353" s="146">
        <v>181</v>
      </c>
      <c r="F353" s="146">
        <v>184</v>
      </c>
      <c r="G353" s="146">
        <v>188</v>
      </c>
      <c r="H353" s="146">
        <v>188</v>
      </c>
      <c r="I353" s="146">
        <v>184</v>
      </c>
      <c r="J353" s="136" t="s">
        <v>158</v>
      </c>
      <c r="K353" s="148" t="s">
        <v>48</v>
      </c>
      <c r="L353" s="44">
        <v>2010</v>
      </c>
      <c r="M353" s="46">
        <f>N353+O353+P353+Q353+R353</f>
        <v>303</v>
      </c>
      <c r="N353" s="44"/>
      <c r="O353" s="19"/>
      <c r="P353" s="46">
        <v>80</v>
      </c>
      <c r="Q353" s="44">
        <v>74</v>
      </c>
      <c r="R353" s="44">
        <v>149</v>
      </c>
      <c r="T353" s="30"/>
    </row>
    <row r="354" spans="1:20" ht="15" customHeight="1">
      <c r="A354" s="136"/>
      <c r="B354" s="139"/>
      <c r="C354" s="146"/>
      <c r="D354" s="146"/>
      <c r="E354" s="146"/>
      <c r="F354" s="146"/>
      <c r="G354" s="146"/>
      <c r="H354" s="146"/>
      <c r="I354" s="146"/>
      <c r="J354" s="136"/>
      <c r="K354" s="149"/>
      <c r="L354" s="44">
        <v>2011</v>
      </c>
      <c r="M354" s="44">
        <f t="shared" si="46"/>
        <v>415</v>
      </c>
      <c r="N354" s="44">
        <v>50</v>
      </c>
      <c r="O354" s="19"/>
      <c r="P354" s="46">
        <v>80</v>
      </c>
      <c r="Q354" s="44">
        <v>61</v>
      </c>
      <c r="R354" s="44">
        <v>224</v>
      </c>
      <c r="T354" s="30"/>
    </row>
    <row r="355" spans="1:20" ht="15" customHeight="1">
      <c r="A355" s="136"/>
      <c r="B355" s="139"/>
      <c r="C355" s="146"/>
      <c r="D355" s="146"/>
      <c r="E355" s="146"/>
      <c r="F355" s="146"/>
      <c r="G355" s="146"/>
      <c r="H355" s="146"/>
      <c r="I355" s="146"/>
      <c r="J355" s="136"/>
      <c r="K355" s="149"/>
      <c r="L355" s="44">
        <v>2012</v>
      </c>
      <c r="M355" s="44">
        <f t="shared" si="46"/>
        <v>331</v>
      </c>
      <c r="N355" s="44">
        <v>30</v>
      </c>
      <c r="O355" s="19"/>
      <c r="P355" s="46">
        <v>60</v>
      </c>
      <c r="Q355" s="44">
        <v>63</v>
      </c>
      <c r="R355" s="44">
        <v>178</v>
      </c>
      <c r="T355" s="30"/>
    </row>
    <row r="356" spans="1:20" ht="15" customHeight="1">
      <c r="A356" s="136"/>
      <c r="B356" s="139"/>
      <c r="C356" s="146"/>
      <c r="D356" s="146"/>
      <c r="E356" s="146"/>
      <c r="F356" s="146"/>
      <c r="G356" s="146"/>
      <c r="H356" s="146"/>
      <c r="I356" s="146"/>
      <c r="J356" s="136"/>
      <c r="K356" s="149"/>
      <c r="L356" s="44">
        <v>2013</v>
      </c>
      <c r="M356" s="44">
        <f t="shared" si="46"/>
        <v>385</v>
      </c>
      <c r="N356" s="44">
        <v>20</v>
      </c>
      <c r="O356" s="19"/>
      <c r="P356" s="46">
        <v>90</v>
      </c>
      <c r="Q356" s="44">
        <v>73</v>
      </c>
      <c r="R356" s="44">
        <v>202</v>
      </c>
      <c r="T356" s="30"/>
    </row>
    <row r="357" spans="1:20" ht="15" customHeight="1">
      <c r="A357" s="136"/>
      <c r="B357" s="139"/>
      <c r="C357" s="146"/>
      <c r="D357" s="146"/>
      <c r="E357" s="146"/>
      <c r="F357" s="146"/>
      <c r="G357" s="146"/>
      <c r="H357" s="146"/>
      <c r="I357" s="146"/>
      <c r="J357" s="136"/>
      <c r="K357" s="149"/>
      <c r="L357" s="44">
        <v>2014</v>
      </c>
      <c r="M357" s="44">
        <f t="shared" si="46"/>
        <v>350</v>
      </c>
      <c r="N357" s="44">
        <v>20</v>
      </c>
      <c r="O357" s="19"/>
      <c r="P357" s="46">
        <v>110</v>
      </c>
      <c r="Q357" s="44">
        <v>72</v>
      </c>
      <c r="R357" s="44">
        <v>148</v>
      </c>
      <c r="T357" s="30"/>
    </row>
    <row r="358" spans="1:20" ht="15" customHeight="1">
      <c r="A358" s="136"/>
      <c r="B358" s="139"/>
      <c r="C358" s="146"/>
      <c r="D358" s="146"/>
      <c r="E358" s="146"/>
      <c r="F358" s="146"/>
      <c r="G358" s="146"/>
      <c r="H358" s="146"/>
      <c r="I358" s="146"/>
      <c r="J358" s="136"/>
      <c r="K358" s="150"/>
      <c r="L358" s="44">
        <v>2015</v>
      </c>
      <c r="M358" s="44">
        <f t="shared" si="46"/>
        <v>480</v>
      </c>
      <c r="N358" s="44">
        <v>50</v>
      </c>
      <c r="O358" s="19"/>
      <c r="P358" s="46">
        <v>120</v>
      </c>
      <c r="Q358" s="44">
        <v>91</v>
      </c>
      <c r="R358" s="44">
        <v>219</v>
      </c>
      <c r="T358" s="30"/>
    </row>
    <row r="359" spans="1:20" ht="15" customHeight="1">
      <c r="A359" s="139" t="s">
        <v>256</v>
      </c>
      <c r="B359" s="139" t="s">
        <v>119</v>
      </c>
      <c r="C359" s="146">
        <v>789.7</v>
      </c>
      <c r="D359" s="146">
        <v>116</v>
      </c>
      <c r="E359" s="146">
        <v>124.5</v>
      </c>
      <c r="F359" s="146">
        <v>133.7</v>
      </c>
      <c r="G359" s="146">
        <v>139.7</v>
      </c>
      <c r="H359" s="146">
        <v>140.8</v>
      </c>
      <c r="I359" s="146">
        <v>135</v>
      </c>
      <c r="J359" s="136" t="s">
        <v>159</v>
      </c>
      <c r="K359" s="146" t="s">
        <v>48</v>
      </c>
      <c r="L359" s="44"/>
      <c r="M359" s="44">
        <f t="shared" si="46"/>
        <v>0</v>
      </c>
      <c r="N359" s="44"/>
      <c r="O359" s="19"/>
      <c r="P359" s="44"/>
      <c r="Q359" s="44"/>
      <c r="R359" s="44"/>
      <c r="T359" s="30"/>
    </row>
    <row r="360" spans="1:20" ht="15" customHeight="1">
      <c r="A360" s="139"/>
      <c r="B360" s="139"/>
      <c r="C360" s="146"/>
      <c r="D360" s="146"/>
      <c r="E360" s="146"/>
      <c r="F360" s="146"/>
      <c r="G360" s="146"/>
      <c r="H360" s="146"/>
      <c r="I360" s="146"/>
      <c r="J360" s="136"/>
      <c r="K360" s="146"/>
      <c r="L360" s="44">
        <v>2010</v>
      </c>
      <c r="M360" s="46">
        <f t="shared" si="46"/>
        <v>548.4</v>
      </c>
      <c r="N360" s="44">
        <v>350</v>
      </c>
      <c r="O360" s="54"/>
      <c r="P360" s="46">
        <v>100</v>
      </c>
      <c r="Q360" s="44">
        <v>11</v>
      </c>
      <c r="R360" s="46">
        <v>87.4</v>
      </c>
      <c r="T360" s="30"/>
    </row>
    <row r="361" spans="1:20" ht="15" customHeight="1">
      <c r="A361" s="139"/>
      <c r="B361" s="139"/>
      <c r="C361" s="146"/>
      <c r="D361" s="146"/>
      <c r="E361" s="146"/>
      <c r="F361" s="146"/>
      <c r="G361" s="146"/>
      <c r="H361" s="146"/>
      <c r="I361" s="146"/>
      <c r="J361" s="136"/>
      <c r="K361" s="146"/>
      <c r="L361" s="44">
        <v>2011</v>
      </c>
      <c r="M361" s="46">
        <f t="shared" si="46"/>
        <v>505.7</v>
      </c>
      <c r="N361" s="44">
        <v>280</v>
      </c>
      <c r="O361" s="54"/>
      <c r="P361" s="46">
        <v>120</v>
      </c>
      <c r="Q361" s="44">
        <v>11</v>
      </c>
      <c r="R361" s="46">
        <v>94.7</v>
      </c>
      <c r="T361" s="30"/>
    </row>
    <row r="362" spans="1:20" ht="15" customHeight="1">
      <c r="A362" s="139"/>
      <c r="B362" s="139"/>
      <c r="C362" s="146"/>
      <c r="D362" s="146"/>
      <c r="E362" s="146"/>
      <c r="F362" s="146"/>
      <c r="G362" s="146"/>
      <c r="H362" s="146"/>
      <c r="I362" s="146"/>
      <c r="J362" s="136"/>
      <c r="K362" s="146"/>
      <c r="L362" s="44">
        <v>2012</v>
      </c>
      <c r="M362" s="46">
        <f t="shared" si="46"/>
        <v>519.7</v>
      </c>
      <c r="N362" s="44">
        <v>292</v>
      </c>
      <c r="O362" s="54"/>
      <c r="P362" s="46">
        <v>120</v>
      </c>
      <c r="Q362" s="44">
        <v>11</v>
      </c>
      <c r="R362" s="46">
        <v>96.7</v>
      </c>
      <c r="T362" s="30"/>
    </row>
    <row r="363" spans="1:20" ht="15" customHeight="1">
      <c r="A363" s="139"/>
      <c r="B363" s="139"/>
      <c r="C363" s="146"/>
      <c r="D363" s="146"/>
      <c r="E363" s="146"/>
      <c r="F363" s="146"/>
      <c r="G363" s="146"/>
      <c r="H363" s="146"/>
      <c r="I363" s="146"/>
      <c r="J363" s="136"/>
      <c r="K363" s="146"/>
      <c r="L363" s="44">
        <v>2013</v>
      </c>
      <c r="M363" s="46">
        <f t="shared" si="46"/>
        <v>555.7</v>
      </c>
      <c r="N363" s="44">
        <v>300</v>
      </c>
      <c r="O363" s="54"/>
      <c r="P363" s="46">
        <v>140</v>
      </c>
      <c r="Q363" s="44">
        <v>11</v>
      </c>
      <c r="R363" s="46">
        <v>104.7</v>
      </c>
      <c r="T363" s="30"/>
    </row>
    <row r="364" spans="1:20" ht="15" customHeight="1">
      <c r="A364" s="139"/>
      <c r="B364" s="139"/>
      <c r="C364" s="146"/>
      <c r="D364" s="146"/>
      <c r="E364" s="146"/>
      <c r="F364" s="146"/>
      <c r="G364" s="146"/>
      <c r="H364" s="146"/>
      <c r="I364" s="146"/>
      <c r="J364" s="136"/>
      <c r="K364" s="146"/>
      <c r="L364" s="44">
        <v>2014</v>
      </c>
      <c r="M364" s="46">
        <f t="shared" si="46"/>
        <v>599.7</v>
      </c>
      <c r="N364" s="44">
        <v>320</v>
      </c>
      <c r="O364" s="54"/>
      <c r="P364" s="46">
        <v>160</v>
      </c>
      <c r="Q364" s="44">
        <v>11</v>
      </c>
      <c r="R364" s="46">
        <v>108.7</v>
      </c>
      <c r="T364" s="30"/>
    </row>
    <row r="365" spans="1:20" ht="15" customHeight="1">
      <c r="A365" s="139"/>
      <c r="B365" s="139"/>
      <c r="C365" s="146"/>
      <c r="D365" s="146"/>
      <c r="E365" s="146"/>
      <c r="F365" s="146"/>
      <c r="G365" s="146"/>
      <c r="H365" s="146"/>
      <c r="I365" s="146"/>
      <c r="J365" s="136"/>
      <c r="K365" s="146"/>
      <c r="L365" s="44">
        <v>2015</v>
      </c>
      <c r="M365" s="46">
        <f t="shared" si="46"/>
        <v>632.7</v>
      </c>
      <c r="N365" s="44">
        <v>350</v>
      </c>
      <c r="O365" s="54"/>
      <c r="P365" s="46">
        <v>160</v>
      </c>
      <c r="Q365" s="44">
        <v>11</v>
      </c>
      <c r="R365" s="46">
        <v>111.7</v>
      </c>
      <c r="T365" s="30"/>
    </row>
    <row r="366" spans="1:20" ht="27.75" customHeight="1">
      <c r="A366" s="124" t="s">
        <v>104</v>
      </c>
      <c r="B366" s="143" t="s">
        <v>259</v>
      </c>
      <c r="C366" s="143" t="s">
        <v>259</v>
      </c>
      <c r="D366" s="143" t="s">
        <v>259</v>
      </c>
      <c r="E366" s="143" t="s">
        <v>259</v>
      </c>
      <c r="F366" s="143" t="s">
        <v>259</v>
      </c>
      <c r="G366" s="143" t="s">
        <v>259</v>
      </c>
      <c r="H366" s="143" t="s">
        <v>259</v>
      </c>
      <c r="I366" s="143" t="s">
        <v>259</v>
      </c>
      <c r="J366" s="295" t="s">
        <v>259</v>
      </c>
      <c r="K366" s="295" t="s">
        <v>259</v>
      </c>
      <c r="L366" s="45" t="s">
        <v>130</v>
      </c>
      <c r="M366" s="47">
        <f aca="true" t="shared" si="47" ref="M366:R366">M367+M368+M369+M370+M371+M372</f>
        <v>20805.9</v>
      </c>
      <c r="N366" s="47">
        <f t="shared" si="47"/>
        <v>6250</v>
      </c>
      <c r="O366" s="47">
        <f t="shared" si="47"/>
        <v>0</v>
      </c>
      <c r="P366" s="47">
        <f t="shared" si="47"/>
        <v>7301</v>
      </c>
      <c r="Q366" s="47">
        <f t="shared" si="47"/>
        <v>2108</v>
      </c>
      <c r="R366" s="47">
        <f t="shared" si="47"/>
        <v>5146.9</v>
      </c>
      <c r="T366" s="30"/>
    </row>
    <row r="367" spans="1:20" ht="19.5" customHeight="1">
      <c r="A367" s="124"/>
      <c r="B367" s="143"/>
      <c r="C367" s="143"/>
      <c r="D367" s="143"/>
      <c r="E367" s="143"/>
      <c r="F367" s="143"/>
      <c r="G367" s="143"/>
      <c r="H367" s="143"/>
      <c r="I367" s="143"/>
      <c r="J367" s="295"/>
      <c r="K367" s="295"/>
      <c r="L367" s="45">
        <v>2010</v>
      </c>
      <c r="M367" s="47">
        <f aca="true" t="shared" si="48" ref="M367:R367">M341+M353+M360+M347</f>
        <v>2677.4</v>
      </c>
      <c r="N367" s="47">
        <f t="shared" si="48"/>
        <v>600</v>
      </c>
      <c r="O367" s="47">
        <f t="shared" si="48"/>
        <v>0</v>
      </c>
      <c r="P367" s="47">
        <f t="shared" si="48"/>
        <v>1206</v>
      </c>
      <c r="Q367" s="47">
        <f t="shared" si="48"/>
        <v>220</v>
      </c>
      <c r="R367" s="47">
        <f t="shared" si="48"/>
        <v>651.4</v>
      </c>
      <c r="T367" s="30"/>
    </row>
    <row r="368" spans="1:20" ht="19.5" customHeight="1">
      <c r="A368" s="124"/>
      <c r="B368" s="143"/>
      <c r="C368" s="143"/>
      <c r="D368" s="143"/>
      <c r="E368" s="143"/>
      <c r="F368" s="143"/>
      <c r="G368" s="143"/>
      <c r="H368" s="143"/>
      <c r="I368" s="143"/>
      <c r="J368" s="295"/>
      <c r="K368" s="295"/>
      <c r="L368" s="45">
        <v>2011</v>
      </c>
      <c r="M368" s="47">
        <f aca="true" t="shared" si="49" ref="M368:R372">M342+M348+M354+M361</f>
        <v>3189.7</v>
      </c>
      <c r="N368" s="47">
        <f t="shared" si="49"/>
        <v>930</v>
      </c>
      <c r="O368" s="47">
        <f t="shared" si="49"/>
        <v>0</v>
      </c>
      <c r="P368" s="47">
        <f t="shared" si="49"/>
        <v>1475</v>
      </c>
      <c r="Q368" s="47">
        <f t="shared" si="49"/>
        <v>113</v>
      </c>
      <c r="R368" s="47">
        <f t="shared" si="49"/>
        <v>671.7</v>
      </c>
      <c r="T368" s="30"/>
    </row>
    <row r="369" spans="1:20" ht="19.5" customHeight="1">
      <c r="A369" s="124"/>
      <c r="B369" s="143"/>
      <c r="C369" s="143"/>
      <c r="D369" s="143"/>
      <c r="E369" s="143"/>
      <c r="F369" s="143"/>
      <c r="G369" s="143"/>
      <c r="H369" s="143"/>
      <c r="I369" s="143"/>
      <c r="J369" s="295"/>
      <c r="K369" s="295"/>
      <c r="L369" s="45">
        <v>2012</v>
      </c>
      <c r="M369" s="47">
        <f t="shared" si="49"/>
        <v>4402.7</v>
      </c>
      <c r="N369" s="47">
        <f t="shared" si="49"/>
        <v>1263.5</v>
      </c>
      <c r="O369" s="47">
        <f t="shared" si="49"/>
        <v>0</v>
      </c>
      <c r="P369" s="47">
        <f t="shared" si="49"/>
        <v>1555</v>
      </c>
      <c r="Q369" s="47">
        <f t="shared" si="49"/>
        <v>621</v>
      </c>
      <c r="R369" s="47">
        <f t="shared" si="49"/>
        <v>963.2</v>
      </c>
      <c r="T369" s="30"/>
    </row>
    <row r="370" spans="1:20" ht="19.5" customHeight="1">
      <c r="A370" s="124"/>
      <c r="B370" s="143"/>
      <c r="C370" s="143"/>
      <c r="D370" s="143"/>
      <c r="E370" s="143"/>
      <c r="F370" s="143"/>
      <c r="G370" s="143"/>
      <c r="H370" s="143"/>
      <c r="I370" s="143"/>
      <c r="J370" s="295"/>
      <c r="K370" s="295"/>
      <c r="L370" s="45">
        <v>2013</v>
      </c>
      <c r="M370" s="47">
        <f t="shared" si="49"/>
        <v>4602.7</v>
      </c>
      <c r="N370" s="47">
        <f t="shared" si="49"/>
        <v>1367</v>
      </c>
      <c r="O370" s="47">
        <f t="shared" si="49"/>
        <v>0</v>
      </c>
      <c r="P370" s="47">
        <f t="shared" si="49"/>
        <v>1355</v>
      </c>
      <c r="Q370" s="47">
        <f t="shared" si="49"/>
        <v>836</v>
      </c>
      <c r="R370" s="47">
        <f t="shared" si="49"/>
        <v>1044.7</v>
      </c>
      <c r="T370" s="30"/>
    </row>
    <row r="371" spans="1:20" ht="19.5" customHeight="1">
      <c r="A371" s="124"/>
      <c r="B371" s="143"/>
      <c r="C371" s="143"/>
      <c r="D371" s="143"/>
      <c r="E371" s="143"/>
      <c r="F371" s="143"/>
      <c r="G371" s="143"/>
      <c r="H371" s="143"/>
      <c r="I371" s="143"/>
      <c r="J371" s="295"/>
      <c r="K371" s="295"/>
      <c r="L371" s="45">
        <v>2014</v>
      </c>
      <c r="M371" s="47">
        <f t="shared" si="49"/>
        <v>2926.7</v>
      </c>
      <c r="N371" s="47">
        <f t="shared" si="49"/>
        <v>1139.5</v>
      </c>
      <c r="O371" s="47">
        <f t="shared" si="49"/>
        <v>0</v>
      </c>
      <c r="P371" s="47">
        <f t="shared" si="49"/>
        <v>750</v>
      </c>
      <c r="Q371" s="47">
        <f t="shared" si="49"/>
        <v>159</v>
      </c>
      <c r="R371" s="47">
        <f t="shared" si="49"/>
        <v>878.2</v>
      </c>
      <c r="T371" s="30"/>
    </row>
    <row r="372" spans="1:20" ht="66" customHeight="1">
      <c r="A372" s="124"/>
      <c r="B372" s="143"/>
      <c r="C372" s="143"/>
      <c r="D372" s="143"/>
      <c r="E372" s="143"/>
      <c r="F372" s="143"/>
      <c r="G372" s="143"/>
      <c r="H372" s="143"/>
      <c r="I372" s="143"/>
      <c r="J372" s="295"/>
      <c r="K372" s="295"/>
      <c r="L372" s="2">
        <v>2015</v>
      </c>
      <c r="M372" s="26">
        <f t="shared" si="49"/>
        <v>3006.7</v>
      </c>
      <c r="N372" s="26">
        <f t="shared" si="49"/>
        <v>950</v>
      </c>
      <c r="O372" s="26">
        <f t="shared" si="49"/>
        <v>0</v>
      </c>
      <c r="P372" s="26">
        <f t="shared" si="49"/>
        <v>960</v>
      </c>
      <c r="Q372" s="26">
        <f t="shared" si="49"/>
        <v>159</v>
      </c>
      <c r="R372" s="26">
        <f t="shared" si="49"/>
        <v>937.7</v>
      </c>
      <c r="T372" s="30"/>
    </row>
    <row r="373" spans="1:20" ht="20.25" customHeight="1">
      <c r="A373" s="303" t="s">
        <v>178</v>
      </c>
      <c r="B373" s="304"/>
      <c r="C373" s="304"/>
      <c r="D373" s="304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5"/>
      <c r="T373" s="30"/>
    </row>
    <row r="374" spans="1:20" ht="18" customHeight="1">
      <c r="A374" s="266" t="s">
        <v>179</v>
      </c>
      <c r="B374" s="267"/>
      <c r="C374" s="267"/>
      <c r="D374" s="267"/>
      <c r="E374" s="267"/>
      <c r="F374" s="267"/>
      <c r="G374" s="267"/>
      <c r="H374" s="267"/>
      <c r="I374" s="267"/>
      <c r="J374" s="267"/>
      <c r="K374" s="267"/>
      <c r="L374" s="267"/>
      <c r="M374" s="267"/>
      <c r="N374" s="267"/>
      <c r="O374" s="267"/>
      <c r="P374" s="267"/>
      <c r="Q374" s="267"/>
      <c r="R374" s="268"/>
      <c r="T374" s="30"/>
    </row>
    <row r="375" spans="1:20" ht="2.25" customHeight="1">
      <c r="A375" s="139" t="s">
        <v>187</v>
      </c>
      <c r="B375" s="139" t="s">
        <v>49</v>
      </c>
      <c r="C375" s="143">
        <v>32</v>
      </c>
      <c r="D375" s="143">
        <v>4</v>
      </c>
      <c r="E375" s="146">
        <v>4</v>
      </c>
      <c r="F375" s="146">
        <v>7</v>
      </c>
      <c r="G375" s="146">
        <v>4</v>
      </c>
      <c r="H375" s="146">
        <v>6</v>
      </c>
      <c r="I375" s="146">
        <v>7</v>
      </c>
      <c r="J375" s="136" t="s">
        <v>101</v>
      </c>
      <c r="K375" s="146" t="s">
        <v>116</v>
      </c>
      <c r="L375" s="11"/>
      <c r="M375" s="11"/>
      <c r="N375" s="11"/>
      <c r="O375" s="11"/>
      <c r="P375" s="11"/>
      <c r="Q375" s="11"/>
      <c r="R375" s="11"/>
      <c r="T375" s="30"/>
    </row>
    <row r="376" spans="1:20" ht="15.75">
      <c r="A376" s="139"/>
      <c r="B376" s="139"/>
      <c r="C376" s="143"/>
      <c r="D376" s="143"/>
      <c r="E376" s="146"/>
      <c r="F376" s="146"/>
      <c r="G376" s="146"/>
      <c r="H376" s="146"/>
      <c r="I376" s="146"/>
      <c r="J376" s="136"/>
      <c r="K376" s="146"/>
      <c r="L376" s="11">
        <v>2010</v>
      </c>
      <c r="M376" s="11">
        <v>4</v>
      </c>
      <c r="N376" s="11"/>
      <c r="O376" s="11"/>
      <c r="P376" s="11">
        <v>4</v>
      </c>
      <c r="Q376" s="11"/>
      <c r="R376" s="11"/>
      <c r="T376" s="30"/>
    </row>
    <row r="377" spans="1:20" ht="15.75">
      <c r="A377" s="139"/>
      <c r="B377" s="139"/>
      <c r="C377" s="143"/>
      <c r="D377" s="143"/>
      <c r="E377" s="146"/>
      <c r="F377" s="146"/>
      <c r="G377" s="146"/>
      <c r="H377" s="146"/>
      <c r="I377" s="146"/>
      <c r="J377" s="136"/>
      <c r="K377" s="146"/>
      <c r="L377" s="11">
        <v>2011</v>
      </c>
      <c r="M377" s="11">
        <v>4</v>
      </c>
      <c r="N377" s="11"/>
      <c r="O377" s="11"/>
      <c r="P377" s="11">
        <v>4</v>
      </c>
      <c r="Q377" s="11"/>
      <c r="R377" s="11"/>
      <c r="T377" s="30"/>
    </row>
    <row r="378" spans="1:20" ht="15.75">
      <c r="A378" s="139"/>
      <c r="B378" s="139"/>
      <c r="C378" s="143"/>
      <c r="D378" s="143"/>
      <c r="E378" s="146"/>
      <c r="F378" s="146"/>
      <c r="G378" s="146"/>
      <c r="H378" s="146"/>
      <c r="I378" s="146"/>
      <c r="J378" s="136"/>
      <c r="K378" s="146"/>
      <c r="L378" s="11">
        <v>2012</v>
      </c>
      <c r="M378" s="11">
        <v>7</v>
      </c>
      <c r="N378" s="11"/>
      <c r="O378" s="11"/>
      <c r="P378" s="11">
        <v>7</v>
      </c>
      <c r="Q378" s="11"/>
      <c r="R378" s="11"/>
      <c r="T378" s="30"/>
    </row>
    <row r="379" spans="1:20" ht="15.75">
      <c r="A379" s="139"/>
      <c r="B379" s="139"/>
      <c r="C379" s="143"/>
      <c r="D379" s="143"/>
      <c r="E379" s="146"/>
      <c r="F379" s="146"/>
      <c r="G379" s="146"/>
      <c r="H379" s="146"/>
      <c r="I379" s="146"/>
      <c r="J379" s="136"/>
      <c r="K379" s="146"/>
      <c r="L379" s="11">
        <v>2013</v>
      </c>
      <c r="M379" s="11">
        <v>4</v>
      </c>
      <c r="N379" s="11"/>
      <c r="O379" s="11"/>
      <c r="P379" s="11">
        <v>4</v>
      </c>
      <c r="Q379" s="11"/>
      <c r="R379" s="11"/>
      <c r="T379" s="30"/>
    </row>
    <row r="380" spans="1:20" ht="15.75">
      <c r="A380" s="139"/>
      <c r="B380" s="139"/>
      <c r="C380" s="143"/>
      <c r="D380" s="143"/>
      <c r="E380" s="146"/>
      <c r="F380" s="146"/>
      <c r="G380" s="146"/>
      <c r="H380" s="146"/>
      <c r="I380" s="146"/>
      <c r="J380" s="136"/>
      <c r="K380" s="146"/>
      <c r="L380" s="11">
        <v>2014</v>
      </c>
      <c r="M380" s="11">
        <v>6</v>
      </c>
      <c r="N380" s="11"/>
      <c r="O380" s="11"/>
      <c r="P380" s="11">
        <v>6</v>
      </c>
      <c r="Q380" s="11"/>
      <c r="R380" s="11"/>
      <c r="T380" s="30"/>
    </row>
    <row r="381" spans="1:20" ht="42" customHeight="1">
      <c r="A381" s="139"/>
      <c r="B381" s="139"/>
      <c r="C381" s="143"/>
      <c r="D381" s="143"/>
      <c r="E381" s="146"/>
      <c r="F381" s="146"/>
      <c r="G381" s="146"/>
      <c r="H381" s="146"/>
      <c r="I381" s="146"/>
      <c r="J381" s="136"/>
      <c r="K381" s="146"/>
      <c r="L381" s="11">
        <v>2015</v>
      </c>
      <c r="M381" s="11">
        <v>7</v>
      </c>
      <c r="N381" s="11"/>
      <c r="O381" s="11"/>
      <c r="P381" s="11">
        <v>7</v>
      </c>
      <c r="Q381" s="11"/>
      <c r="R381" s="11"/>
      <c r="T381" s="30"/>
    </row>
    <row r="382" spans="1:20" ht="15.75" customHeight="1">
      <c r="A382" s="139" t="s">
        <v>188</v>
      </c>
      <c r="B382" s="136" t="s">
        <v>211</v>
      </c>
      <c r="C382" s="146">
        <f>D382+E382+F382+G382+H382+I382</f>
        <v>133</v>
      </c>
      <c r="D382" s="146">
        <v>9</v>
      </c>
      <c r="E382" s="146">
        <v>13</v>
      </c>
      <c r="F382" s="146">
        <v>20</v>
      </c>
      <c r="G382" s="146">
        <v>24</v>
      </c>
      <c r="H382" s="146">
        <v>30</v>
      </c>
      <c r="I382" s="146">
        <v>37</v>
      </c>
      <c r="J382" s="136" t="s">
        <v>172</v>
      </c>
      <c r="K382" s="110" t="s">
        <v>107</v>
      </c>
      <c r="L382" s="11">
        <v>2010</v>
      </c>
      <c r="M382" s="11">
        <f aca="true" t="shared" si="50" ref="M382:M387">N382+O382+P382+Q382+R382</f>
        <v>3360</v>
      </c>
      <c r="N382" s="11">
        <v>3360</v>
      </c>
      <c r="O382" s="11"/>
      <c r="P382" s="11"/>
      <c r="Q382" s="11"/>
      <c r="R382" s="11"/>
      <c r="T382" s="30"/>
    </row>
    <row r="383" spans="1:20" ht="15.75">
      <c r="A383" s="139"/>
      <c r="B383" s="136"/>
      <c r="C383" s="146"/>
      <c r="D383" s="146"/>
      <c r="E383" s="146"/>
      <c r="F383" s="146"/>
      <c r="G383" s="146"/>
      <c r="H383" s="146"/>
      <c r="I383" s="146"/>
      <c r="J383" s="136"/>
      <c r="K383" s="110"/>
      <c r="L383" s="11">
        <v>2011</v>
      </c>
      <c r="M383" s="11">
        <f t="shared" si="50"/>
        <v>4720</v>
      </c>
      <c r="N383" s="11">
        <v>4720</v>
      </c>
      <c r="O383" s="11"/>
      <c r="P383" s="11"/>
      <c r="Q383" s="11"/>
      <c r="R383" s="11"/>
      <c r="T383" s="30"/>
    </row>
    <row r="384" spans="1:20" ht="15.75">
      <c r="A384" s="139"/>
      <c r="B384" s="136"/>
      <c r="C384" s="146"/>
      <c r="D384" s="146"/>
      <c r="E384" s="146"/>
      <c r="F384" s="146"/>
      <c r="G384" s="146"/>
      <c r="H384" s="146"/>
      <c r="I384" s="146"/>
      <c r="J384" s="136"/>
      <c r="K384" s="110"/>
      <c r="L384" s="11">
        <v>2012</v>
      </c>
      <c r="M384" s="11">
        <f t="shared" si="50"/>
        <v>7100</v>
      </c>
      <c r="N384" s="11">
        <v>7100</v>
      </c>
      <c r="O384" s="11"/>
      <c r="P384" s="11"/>
      <c r="Q384" s="11"/>
      <c r="R384" s="11"/>
      <c r="T384" s="30"/>
    </row>
    <row r="385" spans="1:20" ht="15.75">
      <c r="A385" s="139"/>
      <c r="B385" s="136"/>
      <c r="C385" s="146"/>
      <c r="D385" s="146"/>
      <c r="E385" s="146"/>
      <c r="F385" s="146"/>
      <c r="G385" s="146"/>
      <c r="H385" s="146"/>
      <c r="I385" s="146"/>
      <c r="J385" s="136"/>
      <c r="K385" s="110"/>
      <c r="L385" s="11">
        <v>2013</v>
      </c>
      <c r="M385" s="11">
        <f t="shared" si="50"/>
        <v>8460</v>
      </c>
      <c r="N385" s="11">
        <v>8460</v>
      </c>
      <c r="O385" s="11"/>
      <c r="P385" s="11"/>
      <c r="Q385" s="11"/>
      <c r="R385" s="11"/>
      <c r="T385" s="30"/>
    </row>
    <row r="386" spans="1:20" ht="15.75">
      <c r="A386" s="139"/>
      <c r="B386" s="136"/>
      <c r="C386" s="146"/>
      <c r="D386" s="146"/>
      <c r="E386" s="146"/>
      <c r="F386" s="146"/>
      <c r="G386" s="146"/>
      <c r="H386" s="146"/>
      <c r="I386" s="146"/>
      <c r="J386" s="136"/>
      <c r="K386" s="110"/>
      <c r="L386" s="11">
        <v>2014</v>
      </c>
      <c r="M386" s="11">
        <f t="shared" si="50"/>
        <v>10500</v>
      </c>
      <c r="N386" s="11">
        <v>10500</v>
      </c>
      <c r="O386" s="11"/>
      <c r="P386" s="11"/>
      <c r="Q386" s="11"/>
      <c r="R386" s="11"/>
      <c r="T386" s="30"/>
    </row>
    <row r="387" spans="1:20" ht="23.25" customHeight="1">
      <c r="A387" s="139"/>
      <c r="B387" s="136"/>
      <c r="C387" s="146"/>
      <c r="D387" s="146"/>
      <c r="E387" s="146"/>
      <c r="F387" s="146"/>
      <c r="G387" s="146"/>
      <c r="H387" s="146"/>
      <c r="I387" s="146"/>
      <c r="J387" s="136"/>
      <c r="K387" s="110"/>
      <c r="L387" s="11">
        <v>2015</v>
      </c>
      <c r="M387" s="11">
        <f t="shared" si="50"/>
        <v>12880</v>
      </c>
      <c r="N387" s="11">
        <v>12880</v>
      </c>
      <c r="O387" s="11"/>
      <c r="P387" s="11"/>
      <c r="Q387" s="11"/>
      <c r="R387" s="11"/>
      <c r="T387" s="30"/>
    </row>
    <row r="388" spans="1:20" ht="2.25" customHeight="1" hidden="1">
      <c r="A388" s="209" t="s">
        <v>189</v>
      </c>
      <c r="B388" s="78"/>
      <c r="C388" s="65"/>
      <c r="D388" s="65"/>
      <c r="E388" s="78"/>
      <c r="F388" s="78"/>
      <c r="G388" s="78"/>
      <c r="H388" s="78"/>
      <c r="I388" s="78"/>
      <c r="J388" s="136" t="s">
        <v>50</v>
      </c>
      <c r="K388" s="146" t="s">
        <v>107</v>
      </c>
      <c r="L388" s="11"/>
      <c r="M388" s="11"/>
      <c r="N388" s="11"/>
      <c r="O388" s="11"/>
      <c r="P388" s="11"/>
      <c r="Q388" s="11"/>
      <c r="R388" s="11"/>
      <c r="T388" s="30"/>
    </row>
    <row r="389" spans="1:20" ht="21.75" customHeight="1">
      <c r="A389" s="209"/>
      <c r="B389" s="136" t="s">
        <v>211</v>
      </c>
      <c r="C389" s="146">
        <f>D389+E389+F389+G389+H389+I389</f>
        <v>133</v>
      </c>
      <c r="D389" s="146">
        <v>9</v>
      </c>
      <c r="E389" s="146">
        <v>13</v>
      </c>
      <c r="F389" s="146">
        <v>20</v>
      </c>
      <c r="G389" s="146">
        <v>24</v>
      </c>
      <c r="H389" s="146">
        <v>30</v>
      </c>
      <c r="I389" s="146">
        <v>37</v>
      </c>
      <c r="J389" s="136"/>
      <c r="K389" s="146"/>
      <c r="L389" s="11">
        <v>2010</v>
      </c>
      <c r="M389" s="11">
        <f aca="true" t="shared" si="51" ref="M389:M394">N389+O389+P389+Q389+R389</f>
        <v>374</v>
      </c>
      <c r="N389" s="11">
        <v>374</v>
      </c>
      <c r="O389" s="11"/>
      <c r="P389" s="11"/>
      <c r="Q389" s="11"/>
      <c r="R389" s="11"/>
      <c r="T389" s="30"/>
    </row>
    <row r="390" spans="1:20" ht="21.75" customHeight="1">
      <c r="A390" s="209"/>
      <c r="B390" s="136"/>
      <c r="C390" s="146"/>
      <c r="D390" s="146"/>
      <c r="E390" s="146"/>
      <c r="F390" s="146"/>
      <c r="G390" s="146"/>
      <c r="H390" s="146"/>
      <c r="I390" s="146"/>
      <c r="J390" s="136"/>
      <c r="K390" s="146"/>
      <c r="L390" s="11">
        <v>2011</v>
      </c>
      <c r="M390" s="11">
        <f t="shared" si="51"/>
        <v>540</v>
      </c>
      <c r="N390" s="11">
        <v>540</v>
      </c>
      <c r="O390" s="11"/>
      <c r="P390" s="11"/>
      <c r="Q390" s="11"/>
      <c r="R390" s="11"/>
      <c r="T390" s="30"/>
    </row>
    <row r="391" spans="1:20" ht="21.75" customHeight="1">
      <c r="A391" s="209"/>
      <c r="B391" s="136"/>
      <c r="C391" s="146"/>
      <c r="D391" s="146"/>
      <c r="E391" s="146"/>
      <c r="F391" s="146"/>
      <c r="G391" s="146"/>
      <c r="H391" s="146"/>
      <c r="I391" s="146"/>
      <c r="J391" s="136"/>
      <c r="K391" s="146"/>
      <c r="L391" s="11">
        <v>2012</v>
      </c>
      <c r="M391" s="11">
        <f t="shared" si="51"/>
        <v>831</v>
      </c>
      <c r="N391" s="11">
        <v>831</v>
      </c>
      <c r="O391" s="11"/>
      <c r="P391" s="11"/>
      <c r="Q391" s="11"/>
      <c r="R391" s="11"/>
      <c r="T391" s="30"/>
    </row>
    <row r="392" spans="1:20" ht="21.75" customHeight="1">
      <c r="A392" s="209"/>
      <c r="B392" s="136"/>
      <c r="C392" s="146"/>
      <c r="D392" s="146"/>
      <c r="E392" s="146"/>
      <c r="F392" s="146"/>
      <c r="G392" s="146"/>
      <c r="H392" s="146"/>
      <c r="I392" s="146"/>
      <c r="J392" s="136"/>
      <c r="K392" s="146"/>
      <c r="L392" s="11">
        <v>2013</v>
      </c>
      <c r="M392" s="11">
        <f t="shared" si="51"/>
        <v>997</v>
      </c>
      <c r="N392" s="11">
        <v>997</v>
      </c>
      <c r="O392" s="11"/>
      <c r="P392" s="11"/>
      <c r="Q392" s="11"/>
      <c r="R392" s="11"/>
      <c r="T392" s="30"/>
    </row>
    <row r="393" spans="1:20" ht="21.75" customHeight="1">
      <c r="A393" s="209"/>
      <c r="B393" s="136"/>
      <c r="C393" s="146"/>
      <c r="D393" s="146"/>
      <c r="E393" s="146"/>
      <c r="F393" s="146"/>
      <c r="G393" s="146"/>
      <c r="H393" s="146"/>
      <c r="I393" s="146"/>
      <c r="J393" s="136"/>
      <c r="K393" s="146"/>
      <c r="L393" s="11">
        <v>2014</v>
      </c>
      <c r="M393" s="11">
        <f t="shared" si="51"/>
        <v>1247</v>
      </c>
      <c r="N393" s="11">
        <v>1247</v>
      </c>
      <c r="O393" s="11"/>
      <c r="P393" s="11"/>
      <c r="Q393" s="11"/>
      <c r="R393" s="11"/>
      <c r="T393" s="30"/>
    </row>
    <row r="394" spans="1:20" ht="21.75" customHeight="1">
      <c r="A394" s="209"/>
      <c r="B394" s="136"/>
      <c r="C394" s="146"/>
      <c r="D394" s="146"/>
      <c r="E394" s="146"/>
      <c r="F394" s="146"/>
      <c r="G394" s="146"/>
      <c r="H394" s="146"/>
      <c r="I394" s="146"/>
      <c r="J394" s="136"/>
      <c r="K394" s="146"/>
      <c r="L394" s="11">
        <v>2015</v>
      </c>
      <c r="M394" s="11">
        <f t="shared" si="51"/>
        <v>1538</v>
      </c>
      <c r="N394" s="11">
        <v>1538</v>
      </c>
      <c r="O394" s="11"/>
      <c r="P394" s="11"/>
      <c r="Q394" s="11"/>
      <c r="R394" s="11"/>
      <c r="T394" s="30"/>
    </row>
    <row r="395" spans="1:20" ht="3" customHeight="1" hidden="1">
      <c r="A395" s="265" t="s">
        <v>143</v>
      </c>
      <c r="B395" s="148" t="s">
        <v>259</v>
      </c>
      <c r="C395" s="143" t="s">
        <v>259</v>
      </c>
      <c r="D395" s="143" t="s">
        <v>259</v>
      </c>
      <c r="E395" s="146" t="s">
        <v>259</v>
      </c>
      <c r="F395" s="146" t="s">
        <v>259</v>
      </c>
      <c r="G395" s="146" t="s">
        <v>259</v>
      </c>
      <c r="H395" s="146" t="s">
        <v>259</v>
      </c>
      <c r="I395" s="146" t="s">
        <v>259</v>
      </c>
      <c r="J395" s="146" t="s">
        <v>259</v>
      </c>
      <c r="K395" s="146" t="s">
        <v>259</v>
      </c>
      <c r="L395" s="11"/>
      <c r="M395" s="11"/>
      <c r="N395" s="11"/>
      <c r="O395" s="11"/>
      <c r="P395" s="11"/>
      <c r="Q395" s="11"/>
      <c r="R395" s="11"/>
      <c r="T395" s="30"/>
    </row>
    <row r="396" spans="1:20" ht="33" customHeight="1">
      <c r="A396" s="265"/>
      <c r="B396" s="149"/>
      <c r="C396" s="143"/>
      <c r="D396" s="143"/>
      <c r="E396" s="146"/>
      <c r="F396" s="146"/>
      <c r="G396" s="146"/>
      <c r="H396" s="146"/>
      <c r="I396" s="146"/>
      <c r="J396" s="146"/>
      <c r="K396" s="146"/>
      <c r="L396" s="2" t="s">
        <v>130</v>
      </c>
      <c r="M396" s="2">
        <f aca="true" t="shared" si="52" ref="M396:R396">M397+M398+M399+M400+M401+M402</f>
        <v>52579</v>
      </c>
      <c r="N396" s="2">
        <f t="shared" si="52"/>
        <v>52547</v>
      </c>
      <c r="O396" s="2">
        <f t="shared" si="52"/>
        <v>0</v>
      </c>
      <c r="P396" s="2">
        <f t="shared" si="52"/>
        <v>32</v>
      </c>
      <c r="Q396" s="2">
        <f t="shared" si="52"/>
        <v>0</v>
      </c>
      <c r="R396" s="2">
        <f t="shared" si="52"/>
        <v>0</v>
      </c>
      <c r="T396" s="30"/>
    </row>
    <row r="397" spans="1:20" ht="21" customHeight="1">
      <c r="A397" s="265"/>
      <c r="B397" s="149"/>
      <c r="C397" s="143"/>
      <c r="D397" s="143"/>
      <c r="E397" s="146"/>
      <c r="F397" s="146"/>
      <c r="G397" s="146"/>
      <c r="H397" s="146"/>
      <c r="I397" s="146"/>
      <c r="J397" s="146"/>
      <c r="K397" s="146"/>
      <c r="L397" s="2">
        <v>2010</v>
      </c>
      <c r="M397" s="2">
        <f aca="true" t="shared" si="53" ref="M397:R397">M389+M382+M376</f>
        <v>3738</v>
      </c>
      <c r="N397" s="2">
        <f t="shared" si="53"/>
        <v>3734</v>
      </c>
      <c r="O397" s="2">
        <f t="shared" si="53"/>
        <v>0</v>
      </c>
      <c r="P397" s="2">
        <f t="shared" si="53"/>
        <v>4</v>
      </c>
      <c r="Q397" s="2">
        <f t="shared" si="53"/>
        <v>0</v>
      </c>
      <c r="R397" s="2">
        <f t="shared" si="53"/>
        <v>0</v>
      </c>
      <c r="T397" s="30"/>
    </row>
    <row r="398" spans="1:20" ht="21" customHeight="1">
      <c r="A398" s="265"/>
      <c r="B398" s="149"/>
      <c r="C398" s="143"/>
      <c r="D398" s="143"/>
      <c r="E398" s="146"/>
      <c r="F398" s="146"/>
      <c r="G398" s="146"/>
      <c r="H398" s="146"/>
      <c r="I398" s="146"/>
      <c r="J398" s="146"/>
      <c r="K398" s="146"/>
      <c r="L398" s="2">
        <v>2011</v>
      </c>
      <c r="M398" s="2">
        <f aca="true" t="shared" si="54" ref="M398:R402">M390+M383+M377</f>
        <v>5264</v>
      </c>
      <c r="N398" s="2">
        <f t="shared" si="54"/>
        <v>5260</v>
      </c>
      <c r="O398" s="2">
        <f t="shared" si="54"/>
        <v>0</v>
      </c>
      <c r="P398" s="2">
        <f t="shared" si="54"/>
        <v>4</v>
      </c>
      <c r="Q398" s="2">
        <f t="shared" si="54"/>
        <v>0</v>
      </c>
      <c r="R398" s="2">
        <f t="shared" si="54"/>
        <v>0</v>
      </c>
      <c r="T398" s="30"/>
    </row>
    <row r="399" spans="1:20" ht="21" customHeight="1">
      <c r="A399" s="265"/>
      <c r="B399" s="149"/>
      <c r="C399" s="143"/>
      <c r="D399" s="143"/>
      <c r="E399" s="146"/>
      <c r="F399" s="146"/>
      <c r="G399" s="146"/>
      <c r="H399" s="146"/>
      <c r="I399" s="146"/>
      <c r="J399" s="146"/>
      <c r="K399" s="146"/>
      <c r="L399" s="2">
        <v>2012</v>
      </c>
      <c r="M399" s="2">
        <f t="shared" si="54"/>
        <v>7938</v>
      </c>
      <c r="N399" s="2">
        <f t="shared" si="54"/>
        <v>7931</v>
      </c>
      <c r="O399" s="2">
        <f t="shared" si="54"/>
        <v>0</v>
      </c>
      <c r="P399" s="2">
        <f t="shared" si="54"/>
        <v>7</v>
      </c>
      <c r="Q399" s="2">
        <f t="shared" si="54"/>
        <v>0</v>
      </c>
      <c r="R399" s="2">
        <f t="shared" si="54"/>
        <v>0</v>
      </c>
      <c r="T399" s="30"/>
    </row>
    <row r="400" spans="1:20" ht="21" customHeight="1">
      <c r="A400" s="265"/>
      <c r="B400" s="149"/>
      <c r="C400" s="143"/>
      <c r="D400" s="143"/>
      <c r="E400" s="146"/>
      <c r="F400" s="146"/>
      <c r="G400" s="146"/>
      <c r="H400" s="146"/>
      <c r="I400" s="146"/>
      <c r="J400" s="146"/>
      <c r="K400" s="146"/>
      <c r="L400" s="2">
        <v>2013</v>
      </c>
      <c r="M400" s="2">
        <f t="shared" si="54"/>
        <v>9461</v>
      </c>
      <c r="N400" s="2">
        <f t="shared" si="54"/>
        <v>9457</v>
      </c>
      <c r="O400" s="2">
        <f t="shared" si="54"/>
        <v>0</v>
      </c>
      <c r="P400" s="2">
        <f t="shared" si="54"/>
        <v>4</v>
      </c>
      <c r="Q400" s="2">
        <f t="shared" si="54"/>
        <v>0</v>
      </c>
      <c r="R400" s="2">
        <f t="shared" si="54"/>
        <v>0</v>
      </c>
      <c r="T400" s="30"/>
    </row>
    <row r="401" spans="1:20" ht="21" customHeight="1">
      <c r="A401" s="265"/>
      <c r="B401" s="149"/>
      <c r="C401" s="143"/>
      <c r="D401" s="143"/>
      <c r="E401" s="146"/>
      <c r="F401" s="146"/>
      <c r="G401" s="146"/>
      <c r="H401" s="146"/>
      <c r="I401" s="146"/>
      <c r="J401" s="146"/>
      <c r="K401" s="146"/>
      <c r="L401" s="2">
        <v>2014</v>
      </c>
      <c r="M401" s="2">
        <f t="shared" si="54"/>
        <v>11753</v>
      </c>
      <c r="N401" s="2">
        <f t="shared" si="54"/>
        <v>11747</v>
      </c>
      <c r="O401" s="2">
        <f t="shared" si="54"/>
        <v>0</v>
      </c>
      <c r="P401" s="2">
        <f t="shared" si="54"/>
        <v>6</v>
      </c>
      <c r="Q401" s="2">
        <f t="shared" si="54"/>
        <v>0</v>
      </c>
      <c r="R401" s="2">
        <f t="shared" si="54"/>
        <v>0</v>
      </c>
      <c r="T401" s="30"/>
    </row>
    <row r="402" spans="1:20" ht="26.25" customHeight="1">
      <c r="A402" s="265"/>
      <c r="B402" s="150"/>
      <c r="C402" s="143"/>
      <c r="D402" s="143"/>
      <c r="E402" s="146"/>
      <c r="F402" s="146"/>
      <c r="G402" s="146"/>
      <c r="H402" s="146"/>
      <c r="I402" s="146"/>
      <c r="J402" s="146"/>
      <c r="K402" s="146"/>
      <c r="L402" s="2">
        <v>2015</v>
      </c>
      <c r="M402" s="2">
        <f t="shared" si="54"/>
        <v>14425</v>
      </c>
      <c r="N402" s="2">
        <f t="shared" si="54"/>
        <v>14418</v>
      </c>
      <c r="O402" s="2">
        <f t="shared" si="54"/>
        <v>0</v>
      </c>
      <c r="P402" s="2">
        <f t="shared" si="54"/>
        <v>7</v>
      </c>
      <c r="Q402" s="2">
        <f t="shared" si="54"/>
        <v>0</v>
      </c>
      <c r="R402" s="2">
        <f t="shared" si="54"/>
        <v>0</v>
      </c>
      <c r="T402" s="30"/>
    </row>
    <row r="403" spans="1:20" ht="21" customHeight="1">
      <c r="A403" s="193" t="s">
        <v>180</v>
      </c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5"/>
      <c r="T403" s="30"/>
    </row>
    <row r="404" spans="1:20" ht="32.25" customHeight="1">
      <c r="A404" s="136" t="s">
        <v>385</v>
      </c>
      <c r="B404" s="136" t="s">
        <v>51</v>
      </c>
      <c r="C404" s="117">
        <v>4</v>
      </c>
      <c r="D404" s="117">
        <v>1</v>
      </c>
      <c r="E404" s="117">
        <v>1</v>
      </c>
      <c r="F404" s="117">
        <v>1</v>
      </c>
      <c r="G404" s="117">
        <v>1</v>
      </c>
      <c r="H404" s="296"/>
      <c r="I404" s="296"/>
      <c r="J404" s="136" t="s">
        <v>384</v>
      </c>
      <c r="K404" s="146" t="s">
        <v>107</v>
      </c>
      <c r="L404" s="33" t="s">
        <v>130</v>
      </c>
      <c r="M404" s="33">
        <f>M405+M407+M408+M409</f>
        <v>154500</v>
      </c>
      <c r="N404" s="33">
        <f>N405+N407+N408+N409</f>
        <v>47900</v>
      </c>
      <c r="O404" s="91">
        <f>O405+O407+O408+O409</f>
        <v>0</v>
      </c>
      <c r="P404" s="91">
        <f>P405+P407+P408+P409</f>
        <v>0</v>
      </c>
      <c r="Q404" s="33">
        <f>Q405+Q407+Q408+Q409</f>
        <v>106600</v>
      </c>
      <c r="R404" s="91"/>
      <c r="T404" s="30"/>
    </row>
    <row r="405" spans="1:20" ht="21" customHeight="1">
      <c r="A405" s="136"/>
      <c r="B405" s="136"/>
      <c r="C405" s="117"/>
      <c r="D405" s="117"/>
      <c r="E405" s="117"/>
      <c r="F405" s="117"/>
      <c r="G405" s="117"/>
      <c r="H405" s="296"/>
      <c r="I405" s="296"/>
      <c r="J405" s="136"/>
      <c r="K405" s="146"/>
      <c r="L405" s="121">
        <v>2010</v>
      </c>
      <c r="M405" s="121">
        <f>N405+O405+P405+Q405+R405</f>
        <v>23300</v>
      </c>
      <c r="N405" s="121">
        <v>10000</v>
      </c>
      <c r="O405" s="121"/>
      <c r="P405" s="121"/>
      <c r="Q405" s="121">
        <v>13300</v>
      </c>
      <c r="R405" s="121"/>
      <c r="T405" s="30"/>
    </row>
    <row r="406" spans="1:20" ht="2.25" customHeight="1">
      <c r="A406" s="136"/>
      <c r="B406" s="136"/>
      <c r="C406" s="117"/>
      <c r="D406" s="117"/>
      <c r="E406" s="117"/>
      <c r="F406" s="117"/>
      <c r="G406" s="117"/>
      <c r="H406" s="296"/>
      <c r="I406" s="296"/>
      <c r="J406" s="136"/>
      <c r="K406" s="146"/>
      <c r="L406" s="190"/>
      <c r="M406" s="128"/>
      <c r="N406" s="128"/>
      <c r="O406" s="128"/>
      <c r="P406" s="128"/>
      <c r="Q406" s="128"/>
      <c r="R406" s="128"/>
      <c r="T406" s="30"/>
    </row>
    <row r="407" spans="1:20" ht="21" customHeight="1">
      <c r="A407" s="136"/>
      <c r="B407" s="136"/>
      <c r="C407" s="117"/>
      <c r="D407" s="117"/>
      <c r="E407" s="117"/>
      <c r="F407" s="117"/>
      <c r="G407" s="117"/>
      <c r="H407" s="296"/>
      <c r="I407" s="296"/>
      <c r="J407" s="136"/>
      <c r="K407" s="146"/>
      <c r="L407" s="11">
        <v>2011</v>
      </c>
      <c r="M407" s="11">
        <f>SUM(N407:R407)</f>
        <v>34500</v>
      </c>
      <c r="N407" s="11">
        <v>11300</v>
      </c>
      <c r="O407" s="11"/>
      <c r="P407" s="11"/>
      <c r="Q407" s="11">
        <v>23200</v>
      </c>
      <c r="R407" s="11"/>
      <c r="T407" s="30"/>
    </row>
    <row r="408" spans="1:20" ht="21" customHeight="1">
      <c r="A408" s="136"/>
      <c r="B408" s="136"/>
      <c r="C408" s="117"/>
      <c r="D408" s="117"/>
      <c r="E408" s="117"/>
      <c r="F408" s="117"/>
      <c r="G408" s="117"/>
      <c r="H408" s="296"/>
      <c r="I408" s="296"/>
      <c r="J408" s="136"/>
      <c r="K408" s="146"/>
      <c r="L408" s="11">
        <v>2012</v>
      </c>
      <c r="M408" s="11">
        <f>SUM(N408:R408)</f>
        <v>43700</v>
      </c>
      <c r="N408" s="11">
        <v>12600</v>
      </c>
      <c r="O408" s="11"/>
      <c r="P408" s="11"/>
      <c r="Q408" s="11">
        <v>31100</v>
      </c>
      <c r="R408" s="11"/>
      <c r="T408" s="30"/>
    </row>
    <row r="409" spans="1:20" ht="21" customHeight="1">
      <c r="A409" s="136"/>
      <c r="B409" s="136"/>
      <c r="C409" s="117"/>
      <c r="D409" s="117"/>
      <c r="E409" s="117"/>
      <c r="F409" s="117"/>
      <c r="G409" s="117"/>
      <c r="H409" s="296"/>
      <c r="I409" s="296"/>
      <c r="J409" s="136"/>
      <c r="K409" s="146"/>
      <c r="L409" s="11">
        <v>2013</v>
      </c>
      <c r="M409" s="11">
        <f>SUM(N409:R409)</f>
        <v>53000</v>
      </c>
      <c r="N409" s="11">
        <v>14000</v>
      </c>
      <c r="O409" s="11"/>
      <c r="P409" s="11"/>
      <c r="Q409" s="11">
        <v>39000</v>
      </c>
      <c r="R409" s="11"/>
      <c r="T409" s="30"/>
    </row>
    <row r="410" spans="1:20" ht="16.5" customHeight="1">
      <c r="A410" s="136"/>
      <c r="B410" s="136"/>
      <c r="C410" s="117"/>
      <c r="D410" s="117"/>
      <c r="E410" s="117"/>
      <c r="F410" s="117"/>
      <c r="G410" s="117"/>
      <c r="H410" s="296"/>
      <c r="I410" s="296"/>
      <c r="J410" s="136"/>
      <c r="K410" s="146"/>
      <c r="L410" s="11">
        <v>2014</v>
      </c>
      <c r="M410" s="11">
        <f>SUM(N410:R410)</f>
        <v>0</v>
      </c>
      <c r="N410" s="11"/>
      <c r="O410" s="11"/>
      <c r="P410" s="11"/>
      <c r="Q410" s="11"/>
      <c r="R410" s="11"/>
      <c r="T410" s="30"/>
    </row>
    <row r="411" spans="1:20" ht="24.75" customHeight="1">
      <c r="A411" s="136"/>
      <c r="B411" s="136"/>
      <c r="C411" s="117"/>
      <c r="D411" s="117"/>
      <c r="E411" s="117"/>
      <c r="F411" s="117"/>
      <c r="G411" s="117"/>
      <c r="H411" s="296"/>
      <c r="I411" s="296"/>
      <c r="J411" s="136"/>
      <c r="K411" s="146"/>
      <c r="L411" s="11">
        <v>2015</v>
      </c>
      <c r="M411" s="11">
        <f>SUM(N411:R411)</f>
        <v>0</v>
      </c>
      <c r="N411" s="11"/>
      <c r="O411" s="11"/>
      <c r="P411" s="11"/>
      <c r="Q411" s="11"/>
      <c r="R411" s="11"/>
      <c r="T411" s="30"/>
    </row>
    <row r="412" spans="1:20" ht="21" customHeight="1" hidden="1">
      <c r="A412" s="265" t="s">
        <v>143</v>
      </c>
      <c r="B412" s="139"/>
      <c r="C412" s="143"/>
      <c r="D412" s="143"/>
      <c r="E412" s="143"/>
      <c r="F412" s="143"/>
      <c r="G412" s="143"/>
      <c r="H412" s="143"/>
      <c r="I412" s="143"/>
      <c r="J412" s="139"/>
      <c r="K412" s="146"/>
      <c r="L412" s="11"/>
      <c r="M412" s="25"/>
      <c r="N412" s="25"/>
      <c r="O412" s="25"/>
      <c r="P412" s="25"/>
      <c r="Q412" s="25"/>
      <c r="R412" s="25"/>
      <c r="T412" s="30"/>
    </row>
    <row r="413" spans="1:20" ht="21" customHeight="1" hidden="1">
      <c r="A413" s="265"/>
      <c r="B413" s="139"/>
      <c r="C413" s="143"/>
      <c r="D413" s="143"/>
      <c r="E413" s="143"/>
      <c r="F413" s="143"/>
      <c r="G413" s="143"/>
      <c r="H413" s="143"/>
      <c r="I413" s="143"/>
      <c r="J413" s="139"/>
      <c r="K413" s="146"/>
      <c r="L413" s="2">
        <v>2010</v>
      </c>
      <c r="M413" s="26"/>
      <c r="N413" s="26"/>
      <c r="O413" s="26"/>
      <c r="P413" s="26"/>
      <c r="Q413" s="26"/>
      <c r="R413" s="26"/>
      <c r="T413" s="30"/>
    </row>
    <row r="414" spans="1:20" ht="21" customHeight="1" hidden="1">
      <c r="A414" s="265"/>
      <c r="B414" s="139"/>
      <c r="C414" s="143"/>
      <c r="D414" s="143"/>
      <c r="E414" s="143"/>
      <c r="F414" s="143"/>
      <c r="G414" s="143"/>
      <c r="H414" s="143"/>
      <c r="I414" s="143"/>
      <c r="J414" s="139"/>
      <c r="K414" s="146"/>
      <c r="L414" s="2">
        <v>2011</v>
      </c>
      <c r="M414" s="26"/>
      <c r="N414" s="26"/>
      <c r="O414" s="26"/>
      <c r="P414" s="26"/>
      <c r="Q414" s="26"/>
      <c r="R414" s="26"/>
      <c r="T414" s="30"/>
    </row>
    <row r="415" spans="1:20" ht="21" customHeight="1" hidden="1">
      <c r="A415" s="265"/>
      <c r="B415" s="139"/>
      <c r="C415" s="143"/>
      <c r="D415" s="143"/>
      <c r="E415" s="143"/>
      <c r="F415" s="143"/>
      <c r="G415" s="143"/>
      <c r="H415" s="143"/>
      <c r="I415" s="143"/>
      <c r="J415" s="139"/>
      <c r="K415" s="146"/>
      <c r="L415" s="2">
        <v>2012</v>
      </c>
      <c r="M415" s="26"/>
      <c r="N415" s="26"/>
      <c r="O415" s="26"/>
      <c r="P415" s="26"/>
      <c r="Q415" s="26"/>
      <c r="R415" s="26"/>
      <c r="T415" s="30"/>
    </row>
    <row r="416" spans="1:20" ht="21" customHeight="1" hidden="1">
      <c r="A416" s="265"/>
      <c r="B416" s="139"/>
      <c r="C416" s="143"/>
      <c r="D416" s="143"/>
      <c r="E416" s="143"/>
      <c r="F416" s="143"/>
      <c r="G416" s="143"/>
      <c r="H416" s="143"/>
      <c r="I416" s="143"/>
      <c r="J416" s="139"/>
      <c r="K416" s="146"/>
      <c r="L416" s="2">
        <v>2013</v>
      </c>
      <c r="M416" s="26"/>
      <c r="N416" s="26"/>
      <c r="O416" s="26"/>
      <c r="P416" s="26"/>
      <c r="Q416" s="26"/>
      <c r="R416" s="26"/>
      <c r="T416" s="30"/>
    </row>
    <row r="417" spans="1:20" ht="21" customHeight="1" hidden="1">
      <c r="A417" s="265"/>
      <c r="B417" s="139"/>
      <c r="C417" s="143"/>
      <c r="D417" s="143"/>
      <c r="E417" s="143"/>
      <c r="F417" s="143"/>
      <c r="G417" s="143"/>
      <c r="H417" s="143"/>
      <c r="I417" s="143"/>
      <c r="J417" s="139"/>
      <c r="K417" s="146"/>
      <c r="L417" s="2">
        <v>2014</v>
      </c>
      <c r="M417" s="26"/>
      <c r="N417" s="26"/>
      <c r="O417" s="26"/>
      <c r="P417" s="26"/>
      <c r="Q417" s="26"/>
      <c r="R417" s="26"/>
      <c r="T417" s="30"/>
    </row>
    <row r="418" spans="1:20" ht="21" customHeight="1" hidden="1">
      <c r="A418" s="265"/>
      <c r="B418" s="139"/>
      <c r="C418" s="143"/>
      <c r="D418" s="143"/>
      <c r="E418" s="143"/>
      <c r="F418" s="143"/>
      <c r="G418" s="143"/>
      <c r="H418" s="143"/>
      <c r="I418" s="143"/>
      <c r="J418" s="139"/>
      <c r="K418" s="146"/>
      <c r="L418" s="2">
        <v>2015</v>
      </c>
      <c r="M418" s="26"/>
      <c r="N418" s="26"/>
      <c r="O418" s="26"/>
      <c r="P418" s="26"/>
      <c r="Q418" s="26"/>
      <c r="R418" s="26"/>
      <c r="T418" s="30"/>
    </row>
    <row r="419" spans="1:20" ht="26.25" customHeight="1">
      <c r="A419" s="210" t="s">
        <v>181</v>
      </c>
      <c r="B419" s="172"/>
      <c r="C419" s="172"/>
      <c r="D419" s="172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3"/>
      <c r="T419" s="30"/>
    </row>
    <row r="420" spans="1:20" ht="15.75" customHeight="1" hidden="1">
      <c r="A420" s="13"/>
      <c r="B420" s="67"/>
      <c r="C420" s="14"/>
      <c r="D420" s="14"/>
      <c r="E420" s="14"/>
      <c r="F420" s="14"/>
      <c r="G420" s="14"/>
      <c r="H420" s="14"/>
      <c r="I420" s="14"/>
      <c r="J420" s="16"/>
      <c r="K420" s="14"/>
      <c r="L420" s="14"/>
      <c r="M420" s="14"/>
      <c r="N420" s="14"/>
      <c r="O420" s="15"/>
      <c r="P420" s="15"/>
      <c r="Q420" s="15"/>
      <c r="R420" s="15"/>
      <c r="T420" s="30"/>
    </row>
    <row r="421" spans="1:20" ht="15.75" hidden="1">
      <c r="A421" s="13"/>
      <c r="B421" s="67"/>
      <c r="C421" s="14"/>
      <c r="D421" s="14"/>
      <c r="E421" s="14"/>
      <c r="F421" s="14"/>
      <c r="G421" s="14"/>
      <c r="H421" s="14"/>
      <c r="I421" s="14"/>
      <c r="J421" s="16"/>
      <c r="K421" s="14"/>
      <c r="L421" s="14"/>
      <c r="M421" s="14"/>
      <c r="N421" s="14"/>
      <c r="O421" s="15"/>
      <c r="P421" s="15"/>
      <c r="Q421" s="15"/>
      <c r="R421" s="15"/>
      <c r="T421" s="30"/>
    </row>
    <row r="422" spans="1:20" ht="15.75" hidden="1">
      <c r="A422" s="13"/>
      <c r="B422" s="67"/>
      <c r="C422" s="14"/>
      <c r="D422" s="14"/>
      <c r="E422" s="14"/>
      <c r="F422" s="14"/>
      <c r="G422" s="14"/>
      <c r="H422" s="14"/>
      <c r="I422" s="14"/>
      <c r="J422" s="16"/>
      <c r="K422" s="14"/>
      <c r="L422" s="14"/>
      <c r="M422" s="14"/>
      <c r="N422" s="14"/>
      <c r="O422" s="15"/>
      <c r="P422" s="15"/>
      <c r="Q422" s="15"/>
      <c r="R422" s="15"/>
      <c r="T422" s="30"/>
    </row>
    <row r="423" spans="1:20" ht="15.75" hidden="1">
      <c r="A423" s="13"/>
      <c r="B423" s="67"/>
      <c r="C423" s="14"/>
      <c r="D423" s="14"/>
      <c r="E423" s="14"/>
      <c r="F423" s="14"/>
      <c r="G423" s="14"/>
      <c r="H423" s="14"/>
      <c r="I423" s="14"/>
      <c r="J423" s="16"/>
      <c r="K423" s="14"/>
      <c r="L423" s="14"/>
      <c r="M423" s="14"/>
      <c r="N423" s="14"/>
      <c r="O423" s="15"/>
      <c r="P423" s="15"/>
      <c r="Q423" s="15"/>
      <c r="R423" s="15"/>
      <c r="T423" s="30"/>
    </row>
    <row r="424" spans="1:20" ht="15.75" hidden="1">
      <c r="A424" s="13"/>
      <c r="B424" s="67"/>
      <c r="C424" s="14"/>
      <c r="D424" s="14"/>
      <c r="E424" s="14"/>
      <c r="F424" s="14"/>
      <c r="G424" s="14"/>
      <c r="H424" s="14"/>
      <c r="I424" s="14"/>
      <c r="J424" s="16"/>
      <c r="K424" s="14"/>
      <c r="L424" s="14"/>
      <c r="M424" s="14"/>
      <c r="N424" s="14"/>
      <c r="O424" s="15"/>
      <c r="P424" s="15"/>
      <c r="Q424" s="15"/>
      <c r="R424" s="15"/>
      <c r="T424" s="30"/>
    </row>
    <row r="425" spans="1:20" ht="21.75" customHeight="1">
      <c r="A425" s="169" t="s">
        <v>52</v>
      </c>
      <c r="B425" s="209" t="s">
        <v>321</v>
      </c>
      <c r="C425" s="145">
        <f>SUM(D425:I425)</f>
        <v>2130</v>
      </c>
      <c r="D425" s="111">
        <v>355</v>
      </c>
      <c r="E425" s="111">
        <v>355</v>
      </c>
      <c r="F425" s="111">
        <v>355</v>
      </c>
      <c r="G425" s="111">
        <v>355</v>
      </c>
      <c r="H425" s="111">
        <v>355</v>
      </c>
      <c r="I425" s="111">
        <v>355</v>
      </c>
      <c r="J425" s="209" t="s">
        <v>153</v>
      </c>
      <c r="K425" s="110" t="s">
        <v>65</v>
      </c>
      <c r="L425" s="6">
        <v>2010</v>
      </c>
      <c r="M425" s="6">
        <f aca="true" t="shared" si="55" ref="M425:M449">SUM(N425:R425)</f>
        <v>35500</v>
      </c>
      <c r="N425" s="6">
        <v>35500</v>
      </c>
      <c r="O425" s="4"/>
      <c r="P425" s="4"/>
      <c r="Q425" s="4"/>
      <c r="R425" s="4"/>
      <c r="T425" s="30"/>
    </row>
    <row r="426" spans="1:20" ht="21.75" customHeight="1">
      <c r="A426" s="206"/>
      <c r="B426" s="209"/>
      <c r="C426" s="159"/>
      <c r="D426" s="111"/>
      <c r="E426" s="111"/>
      <c r="F426" s="111"/>
      <c r="G426" s="111"/>
      <c r="H426" s="111"/>
      <c r="I426" s="111"/>
      <c r="J426" s="209"/>
      <c r="K426" s="110"/>
      <c r="L426" s="6">
        <v>2011</v>
      </c>
      <c r="M426" s="6">
        <f t="shared" si="55"/>
        <v>35500</v>
      </c>
      <c r="N426" s="6">
        <v>35500</v>
      </c>
      <c r="O426" s="4"/>
      <c r="P426" s="4"/>
      <c r="Q426" s="4"/>
      <c r="R426" s="4"/>
      <c r="T426" s="30"/>
    </row>
    <row r="427" spans="1:20" ht="21.75" customHeight="1">
      <c r="A427" s="206"/>
      <c r="B427" s="209"/>
      <c r="C427" s="159"/>
      <c r="D427" s="111"/>
      <c r="E427" s="111"/>
      <c r="F427" s="111"/>
      <c r="G427" s="111"/>
      <c r="H427" s="111"/>
      <c r="I427" s="111"/>
      <c r="J427" s="209"/>
      <c r="K427" s="110"/>
      <c r="L427" s="6">
        <v>2012</v>
      </c>
      <c r="M427" s="6">
        <f t="shared" si="55"/>
        <v>35500</v>
      </c>
      <c r="N427" s="6">
        <v>35500</v>
      </c>
      <c r="O427" s="4"/>
      <c r="P427" s="4"/>
      <c r="Q427" s="4"/>
      <c r="R427" s="4"/>
      <c r="T427" s="30"/>
    </row>
    <row r="428" spans="1:20" ht="21.75" customHeight="1">
      <c r="A428" s="206"/>
      <c r="B428" s="209"/>
      <c r="C428" s="159"/>
      <c r="D428" s="111"/>
      <c r="E428" s="111"/>
      <c r="F428" s="111"/>
      <c r="G428" s="111"/>
      <c r="H428" s="111"/>
      <c r="I428" s="111"/>
      <c r="J428" s="209"/>
      <c r="K428" s="110"/>
      <c r="L428" s="6">
        <v>2013</v>
      </c>
      <c r="M428" s="6">
        <f t="shared" si="55"/>
        <v>35500</v>
      </c>
      <c r="N428" s="6">
        <v>35500</v>
      </c>
      <c r="O428" s="4"/>
      <c r="P428" s="4"/>
      <c r="Q428" s="4"/>
      <c r="R428" s="4"/>
      <c r="T428" s="30"/>
    </row>
    <row r="429" spans="1:20" ht="21.75" customHeight="1">
      <c r="A429" s="206"/>
      <c r="B429" s="209"/>
      <c r="C429" s="159"/>
      <c r="D429" s="111"/>
      <c r="E429" s="111"/>
      <c r="F429" s="111"/>
      <c r="G429" s="111"/>
      <c r="H429" s="111"/>
      <c r="I429" s="111"/>
      <c r="J429" s="209"/>
      <c r="K429" s="110"/>
      <c r="L429" s="6">
        <v>2014</v>
      </c>
      <c r="M429" s="6">
        <f t="shared" si="55"/>
        <v>35500</v>
      </c>
      <c r="N429" s="6">
        <v>35500</v>
      </c>
      <c r="O429" s="4"/>
      <c r="P429" s="4"/>
      <c r="Q429" s="4"/>
      <c r="R429" s="4"/>
      <c r="T429" s="30"/>
    </row>
    <row r="430" spans="1:20" ht="27.75" customHeight="1">
      <c r="A430" s="206"/>
      <c r="B430" s="209"/>
      <c r="C430" s="159"/>
      <c r="D430" s="111"/>
      <c r="E430" s="111"/>
      <c r="F430" s="111"/>
      <c r="G430" s="111"/>
      <c r="H430" s="111"/>
      <c r="I430" s="111"/>
      <c r="J430" s="209"/>
      <c r="K430" s="110"/>
      <c r="L430" s="6">
        <v>2015</v>
      </c>
      <c r="M430" s="6">
        <f t="shared" si="55"/>
        <v>35500</v>
      </c>
      <c r="N430" s="6">
        <v>35500</v>
      </c>
      <c r="O430" s="4"/>
      <c r="P430" s="4"/>
      <c r="Q430" s="4"/>
      <c r="R430" s="4"/>
      <c r="T430" s="30"/>
    </row>
    <row r="431" spans="1:20" ht="21.75" customHeight="1">
      <c r="A431" s="206"/>
      <c r="B431" s="209" t="s">
        <v>105</v>
      </c>
      <c r="C431" s="145">
        <f>SUM(D431:I431)</f>
        <v>56</v>
      </c>
      <c r="D431" s="111">
        <v>8.7</v>
      </c>
      <c r="E431" s="111">
        <v>8.9</v>
      </c>
      <c r="F431" s="111">
        <v>9.2</v>
      </c>
      <c r="G431" s="111">
        <v>9.5</v>
      </c>
      <c r="H431" s="111">
        <v>9.7</v>
      </c>
      <c r="I431" s="111">
        <v>10</v>
      </c>
      <c r="J431" s="209" t="s">
        <v>152</v>
      </c>
      <c r="K431" s="110" t="s">
        <v>65</v>
      </c>
      <c r="L431" s="6">
        <v>2010</v>
      </c>
      <c r="M431" s="6">
        <f t="shared" si="55"/>
        <v>2000</v>
      </c>
      <c r="N431" s="6">
        <v>2000</v>
      </c>
      <c r="O431" s="4"/>
      <c r="P431" s="4"/>
      <c r="Q431" s="4"/>
      <c r="R431" s="4"/>
      <c r="T431" s="30"/>
    </row>
    <row r="432" spans="1:20" ht="21.75" customHeight="1">
      <c r="A432" s="206"/>
      <c r="B432" s="209"/>
      <c r="C432" s="145"/>
      <c r="D432" s="111"/>
      <c r="E432" s="111"/>
      <c r="F432" s="111"/>
      <c r="G432" s="111"/>
      <c r="H432" s="111"/>
      <c r="I432" s="111"/>
      <c r="J432" s="209"/>
      <c r="K432" s="110"/>
      <c r="L432" s="6">
        <v>2011</v>
      </c>
      <c r="M432" s="6">
        <f t="shared" si="55"/>
        <v>2100</v>
      </c>
      <c r="N432" s="6">
        <v>2100</v>
      </c>
      <c r="O432" s="4"/>
      <c r="P432" s="4"/>
      <c r="Q432" s="4"/>
      <c r="R432" s="4"/>
      <c r="T432" s="30"/>
    </row>
    <row r="433" spans="1:20" ht="21.75" customHeight="1">
      <c r="A433" s="206"/>
      <c r="B433" s="209"/>
      <c r="C433" s="145"/>
      <c r="D433" s="111"/>
      <c r="E433" s="111"/>
      <c r="F433" s="111"/>
      <c r="G433" s="111"/>
      <c r="H433" s="111"/>
      <c r="I433" s="111"/>
      <c r="J433" s="209"/>
      <c r="K433" s="110"/>
      <c r="L433" s="6">
        <v>2012</v>
      </c>
      <c r="M433" s="6">
        <f t="shared" si="55"/>
        <v>2200</v>
      </c>
      <c r="N433" s="6">
        <v>2200</v>
      </c>
      <c r="O433" s="4"/>
      <c r="P433" s="4"/>
      <c r="Q433" s="4"/>
      <c r="R433" s="4"/>
      <c r="T433" s="30"/>
    </row>
    <row r="434" spans="1:20" ht="21.75" customHeight="1">
      <c r="A434" s="206"/>
      <c r="B434" s="209"/>
      <c r="C434" s="145"/>
      <c r="D434" s="111"/>
      <c r="E434" s="111"/>
      <c r="F434" s="111"/>
      <c r="G434" s="111"/>
      <c r="H434" s="111"/>
      <c r="I434" s="111"/>
      <c r="J434" s="209"/>
      <c r="K434" s="110"/>
      <c r="L434" s="6">
        <v>2013</v>
      </c>
      <c r="M434" s="6">
        <f t="shared" si="55"/>
        <v>2300</v>
      </c>
      <c r="N434" s="6">
        <v>2300</v>
      </c>
      <c r="O434" s="4"/>
      <c r="P434" s="4"/>
      <c r="Q434" s="4"/>
      <c r="R434" s="4"/>
      <c r="T434" s="30"/>
    </row>
    <row r="435" spans="1:20" ht="21.75" customHeight="1">
      <c r="A435" s="206"/>
      <c r="B435" s="209"/>
      <c r="C435" s="145"/>
      <c r="D435" s="111"/>
      <c r="E435" s="111"/>
      <c r="F435" s="111"/>
      <c r="G435" s="111"/>
      <c r="H435" s="111"/>
      <c r="I435" s="111"/>
      <c r="J435" s="209"/>
      <c r="K435" s="110"/>
      <c r="L435" s="6">
        <v>2014</v>
      </c>
      <c r="M435" s="6">
        <f t="shared" si="55"/>
        <v>2400</v>
      </c>
      <c r="N435" s="6">
        <v>2400</v>
      </c>
      <c r="O435" s="4"/>
      <c r="P435" s="4"/>
      <c r="Q435" s="4"/>
      <c r="R435" s="4"/>
      <c r="T435" s="30"/>
    </row>
    <row r="436" spans="1:20" ht="19.5" customHeight="1">
      <c r="A436" s="206"/>
      <c r="B436" s="209"/>
      <c r="C436" s="145"/>
      <c r="D436" s="111"/>
      <c r="E436" s="111"/>
      <c r="F436" s="111"/>
      <c r="G436" s="111"/>
      <c r="H436" s="111"/>
      <c r="I436" s="111"/>
      <c r="J436" s="209"/>
      <c r="K436" s="110"/>
      <c r="L436" s="6">
        <v>2015</v>
      </c>
      <c r="M436" s="6">
        <f t="shared" si="55"/>
        <v>2500</v>
      </c>
      <c r="N436" s="6">
        <v>2500</v>
      </c>
      <c r="O436" s="4"/>
      <c r="P436" s="4"/>
      <c r="Q436" s="4"/>
      <c r="R436" s="4"/>
      <c r="T436" s="30"/>
    </row>
    <row r="437" spans="1:20" ht="21.75" customHeight="1">
      <c r="A437" s="206"/>
      <c r="B437" s="262" t="s">
        <v>122</v>
      </c>
      <c r="C437" s="145">
        <f>SUM(D437:I437)</f>
        <v>2820.7</v>
      </c>
      <c r="D437" s="111">
        <v>475.7</v>
      </c>
      <c r="E437" s="111">
        <v>469</v>
      </c>
      <c r="F437" s="111">
        <v>469</v>
      </c>
      <c r="G437" s="111">
        <v>469</v>
      </c>
      <c r="H437" s="111">
        <v>469</v>
      </c>
      <c r="I437" s="111">
        <v>469</v>
      </c>
      <c r="J437" s="209" t="s">
        <v>151</v>
      </c>
      <c r="K437" s="110" t="s">
        <v>108</v>
      </c>
      <c r="L437" s="6">
        <v>2010</v>
      </c>
      <c r="M437" s="6">
        <f t="shared" si="55"/>
        <v>470</v>
      </c>
      <c r="N437" s="4"/>
      <c r="O437" s="4"/>
      <c r="P437" s="4"/>
      <c r="Q437" s="5"/>
      <c r="R437" s="6">
        <v>470</v>
      </c>
      <c r="T437" s="30"/>
    </row>
    <row r="438" spans="1:20" ht="21.75" customHeight="1">
      <c r="A438" s="206"/>
      <c r="B438" s="263"/>
      <c r="C438" s="145"/>
      <c r="D438" s="111"/>
      <c r="E438" s="111"/>
      <c r="F438" s="111"/>
      <c r="G438" s="111"/>
      <c r="H438" s="111"/>
      <c r="I438" s="111"/>
      <c r="J438" s="209"/>
      <c r="K438" s="110"/>
      <c r="L438" s="6">
        <v>2011</v>
      </c>
      <c r="M438" s="6">
        <f t="shared" si="55"/>
        <v>470</v>
      </c>
      <c r="N438" s="4"/>
      <c r="O438" s="4"/>
      <c r="P438" s="4"/>
      <c r="Q438" s="5"/>
      <c r="R438" s="6">
        <v>470</v>
      </c>
      <c r="T438" s="30"/>
    </row>
    <row r="439" spans="1:20" ht="21.75" customHeight="1">
      <c r="A439" s="206"/>
      <c r="B439" s="263"/>
      <c r="C439" s="145"/>
      <c r="D439" s="111"/>
      <c r="E439" s="111"/>
      <c r="F439" s="111"/>
      <c r="G439" s="111"/>
      <c r="H439" s="111"/>
      <c r="I439" s="111"/>
      <c r="J439" s="209"/>
      <c r="K439" s="110"/>
      <c r="L439" s="6">
        <v>2012</v>
      </c>
      <c r="M439" s="6">
        <f t="shared" si="55"/>
        <v>470</v>
      </c>
      <c r="N439" s="4"/>
      <c r="O439" s="4"/>
      <c r="P439" s="4"/>
      <c r="Q439" s="5"/>
      <c r="R439" s="6">
        <v>470</v>
      </c>
      <c r="T439" s="30"/>
    </row>
    <row r="440" spans="1:20" ht="21.75" customHeight="1">
      <c r="A440" s="206"/>
      <c r="B440" s="263"/>
      <c r="C440" s="145"/>
      <c r="D440" s="111"/>
      <c r="E440" s="111"/>
      <c r="F440" s="111"/>
      <c r="G440" s="111"/>
      <c r="H440" s="111"/>
      <c r="I440" s="111"/>
      <c r="J440" s="209"/>
      <c r="K440" s="110"/>
      <c r="L440" s="6">
        <v>2013</v>
      </c>
      <c r="M440" s="6">
        <f t="shared" si="55"/>
        <v>470</v>
      </c>
      <c r="N440" s="4"/>
      <c r="O440" s="4"/>
      <c r="P440" s="4"/>
      <c r="Q440" s="5"/>
      <c r="R440" s="6">
        <v>470</v>
      </c>
      <c r="T440" s="30"/>
    </row>
    <row r="441" spans="1:20" ht="21.75" customHeight="1">
      <c r="A441" s="206"/>
      <c r="B441" s="263"/>
      <c r="C441" s="145"/>
      <c r="D441" s="111"/>
      <c r="E441" s="111"/>
      <c r="F441" s="111"/>
      <c r="G441" s="111"/>
      <c r="H441" s="111"/>
      <c r="I441" s="111"/>
      <c r="J441" s="209"/>
      <c r="K441" s="110"/>
      <c r="L441" s="6">
        <v>2014</v>
      </c>
      <c r="M441" s="6">
        <f t="shared" si="55"/>
        <v>470</v>
      </c>
      <c r="N441" s="4"/>
      <c r="O441" s="4"/>
      <c r="P441" s="4"/>
      <c r="Q441" s="5"/>
      <c r="R441" s="6">
        <v>470</v>
      </c>
      <c r="T441" s="30"/>
    </row>
    <row r="442" spans="1:20" ht="54" customHeight="1">
      <c r="A442" s="207"/>
      <c r="B442" s="264"/>
      <c r="C442" s="145"/>
      <c r="D442" s="111"/>
      <c r="E442" s="111"/>
      <c r="F442" s="111"/>
      <c r="G442" s="111"/>
      <c r="H442" s="111"/>
      <c r="I442" s="111"/>
      <c r="J442" s="209"/>
      <c r="K442" s="110"/>
      <c r="L442" s="6">
        <v>2015</v>
      </c>
      <c r="M442" s="6">
        <f t="shared" si="55"/>
        <v>471</v>
      </c>
      <c r="N442" s="4"/>
      <c r="O442" s="4"/>
      <c r="P442" s="4"/>
      <c r="Q442" s="5"/>
      <c r="R442" s="6">
        <v>471</v>
      </c>
      <c r="T442" s="30"/>
    </row>
    <row r="443" spans="1:20" ht="0.75" customHeight="1" hidden="1">
      <c r="A443" s="6"/>
      <c r="B443" s="4"/>
      <c r="C443" s="6"/>
      <c r="D443" s="6"/>
      <c r="E443" s="48"/>
      <c r="F443" s="48"/>
      <c r="G443" s="48"/>
      <c r="H443" s="48"/>
      <c r="I443" s="48"/>
      <c r="J443" s="70"/>
      <c r="K443" s="71"/>
      <c r="L443" s="6">
        <v>2015</v>
      </c>
      <c r="M443" s="6">
        <f t="shared" si="55"/>
        <v>300</v>
      </c>
      <c r="N443" s="6">
        <v>300</v>
      </c>
      <c r="O443" s="6"/>
      <c r="P443" s="6"/>
      <c r="Q443" s="5"/>
      <c r="R443" s="5"/>
      <c r="T443" s="30"/>
    </row>
    <row r="444" spans="1:20" ht="15.75" customHeight="1">
      <c r="A444" s="132" t="s">
        <v>234</v>
      </c>
      <c r="B444" s="243" t="s">
        <v>53</v>
      </c>
      <c r="C444" s="145">
        <v>1</v>
      </c>
      <c r="D444" s="145"/>
      <c r="E444" s="110"/>
      <c r="F444" s="110"/>
      <c r="G444" s="110">
        <v>1</v>
      </c>
      <c r="H444" s="110"/>
      <c r="I444" s="110"/>
      <c r="J444" s="169" t="s">
        <v>145</v>
      </c>
      <c r="K444" s="125" t="s">
        <v>386</v>
      </c>
      <c r="L444" s="6">
        <v>2010</v>
      </c>
      <c r="M444" s="6">
        <f t="shared" si="55"/>
        <v>0</v>
      </c>
      <c r="N444" s="6"/>
      <c r="O444" s="6"/>
      <c r="P444" s="6"/>
      <c r="Q444" s="6"/>
      <c r="R444" s="6"/>
      <c r="T444" s="30"/>
    </row>
    <row r="445" spans="1:20" ht="15.75">
      <c r="A445" s="164"/>
      <c r="B445" s="243"/>
      <c r="C445" s="145"/>
      <c r="D445" s="145"/>
      <c r="E445" s="110"/>
      <c r="F445" s="110"/>
      <c r="G445" s="110"/>
      <c r="H445" s="110"/>
      <c r="I445" s="110"/>
      <c r="J445" s="206"/>
      <c r="K445" s="126"/>
      <c r="L445" s="6">
        <v>2011</v>
      </c>
      <c r="M445" s="6">
        <f t="shared" si="55"/>
        <v>130</v>
      </c>
      <c r="N445" s="6"/>
      <c r="O445" s="6"/>
      <c r="P445" s="6">
        <v>100</v>
      </c>
      <c r="Q445" s="6">
        <v>30</v>
      </c>
      <c r="R445" s="6"/>
      <c r="T445" s="30"/>
    </row>
    <row r="446" spans="1:20" ht="15" customHeight="1">
      <c r="A446" s="164"/>
      <c r="B446" s="243"/>
      <c r="C446" s="145"/>
      <c r="D446" s="145"/>
      <c r="E446" s="110"/>
      <c r="F446" s="110"/>
      <c r="G446" s="110"/>
      <c r="H446" s="110"/>
      <c r="I446" s="110"/>
      <c r="J446" s="206"/>
      <c r="K446" s="126"/>
      <c r="L446" s="6">
        <v>2012</v>
      </c>
      <c r="M446" s="6">
        <f t="shared" si="55"/>
        <v>320</v>
      </c>
      <c r="N446" s="6"/>
      <c r="O446" s="6"/>
      <c r="P446" s="6">
        <v>300</v>
      </c>
      <c r="Q446" s="6">
        <v>20</v>
      </c>
      <c r="R446" s="6"/>
      <c r="T446" s="30"/>
    </row>
    <row r="447" spans="1:20" ht="15.75">
      <c r="A447" s="164"/>
      <c r="B447" s="243"/>
      <c r="C447" s="145"/>
      <c r="D447" s="145"/>
      <c r="E447" s="110"/>
      <c r="F447" s="110"/>
      <c r="G447" s="110"/>
      <c r="H447" s="110"/>
      <c r="I447" s="110"/>
      <c r="J447" s="206"/>
      <c r="K447" s="126"/>
      <c r="L447" s="6">
        <v>2013</v>
      </c>
      <c r="M447" s="6">
        <f t="shared" si="55"/>
        <v>370</v>
      </c>
      <c r="N447" s="6"/>
      <c r="O447" s="6"/>
      <c r="P447" s="6">
        <v>300</v>
      </c>
      <c r="Q447" s="6">
        <v>70</v>
      </c>
      <c r="R447" s="6"/>
      <c r="T447" s="30"/>
    </row>
    <row r="448" spans="1:20" ht="15.75">
      <c r="A448" s="164"/>
      <c r="B448" s="243"/>
      <c r="C448" s="145"/>
      <c r="D448" s="145"/>
      <c r="E448" s="110"/>
      <c r="F448" s="110"/>
      <c r="G448" s="110"/>
      <c r="H448" s="110"/>
      <c r="I448" s="110"/>
      <c r="J448" s="206"/>
      <c r="K448" s="126"/>
      <c r="L448" s="6">
        <v>2014</v>
      </c>
      <c r="M448" s="6">
        <f t="shared" si="55"/>
        <v>0</v>
      </c>
      <c r="N448" s="6"/>
      <c r="O448" s="6"/>
      <c r="P448" s="6"/>
      <c r="Q448" s="6"/>
      <c r="R448" s="6"/>
      <c r="T448" s="30"/>
    </row>
    <row r="449" spans="1:20" ht="37.5" customHeight="1">
      <c r="A449" s="165"/>
      <c r="B449" s="243"/>
      <c r="C449" s="145"/>
      <c r="D449" s="145"/>
      <c r="E449" s="110"/>
      <c r="F449" s="110"/>
      <c r="G449" s="110"/>
      <c r="H449" s="110"/>
      <c r="I449" s="110"/>
      <c r="J449" s="207"/>
      <c r="K449" s="127"/>
      <c r="L449" s="6">
        <v>2015</v>
      </c>
      <c r="M449" s="6">
        <f t="shared" si="55"/>
        <v>0</v>
      </c>
      <c r="N449" s="6"/>
      <c r="O449" s="6"/>
      <c r="P449" s="6"/>
      <c r="Q449" s="5"/>
      <c r="R449" s="5"/>
      <c r="T449" s="30"/>
    </row>
    <row r="450" spans="1:20" ht="34.5" customHeight="1">
      <c r="A450" s="226" t="s">
        <v>144</v>
      </c>
      <c r="B450" s="166" t="s">
        <v>259</v>
      </c>
      <c r="C450" s="166" t="s">
        <v>259</v>
      </c>
      <c r="D450" s="166" t="s">
        <v>259</v>
      </c>
      <c r="E450" s="166" t="s">
        <v>259</v>
      </c>
      <c r="F450" s="166" t="s">
        <v>259</v>
      </c>
      <c r="G450" s="166" t="s">
        <v>259</v>
      </c>
      <c r="H450" s="166" t="s">
        <v>259</v>
      </c>
      <c r="I450" s="166" t="s">
        <v>259</v>
      </c>
      <c r="J450" s="125" t="s">
        <v>259</v>
      </c>
      <c r="K450" s="125" t="s">
        <v>259</v>
      </c>
      <c r="L450" s="5" t="s">
        <v>130</v>
      </c>
      <c r="M450" s="8">
        <f aca="true" t="shared" si="56" ref="M450:R450">M451+M452+M453+M454+M455+M456</f>
        <v>230141</v>
      </c>
      <c r="N450" s="8">
        <f t="shared" si="56"/>
        <v>226500</v>
      </c>
      <c r="O450" s="8">
        <f t="shared" si="56"/>
        <v>0</v>
      </c>
      <c r="P450" s="8">
        <f t="shared" si="56"/>
        <v>700</v>
      </c>
      <c r="Q450" s="8">
        <f t="shared" si="56"/>
        <v>120</v>
      </c>
      <c r="R450" s="8">
        <f t="shared" si="56"/>
        <v>2821</v>
      </c>
      <c r="T450" s="30"/>
    </row>
    <row r="451" spans="1:20" ht="21.75" customHeight="1">
      <c r="A451" s="227"/>
      <c r="B451" s="167"/>
      <c r="C451" s="167"/>
      <c r="D451" s="167"/>
      <c r="E451" s="167"/>
      <c r="F451" s="167"/>
      <c r="G451" s="167"/>
      <c r="H451" s="167"/>
      <c r="I451" s="167"/>
      <c r="J451" s="126"/>
      <c r="K451" s="126"/>
      <c r="L451" s="5">
        <v>2010</v>
      </c>
      <c r="M451" s="8">
        <f aca="true" t="shared" si="57" ref="M451:R454">M444+M437+M431+M425</f>
        <v>37970</v>
      </c>
      <c r="N451" s="8">
        <f t="shared" si="57"/>
        <v>37500</v>
      </c>
      <c r="O451" s="8">
        <f t="shared" si="57"/>
        <v>0</v>
      </c>
      <c r="P451" s="8">
        <f t="shared" si="57"/>
        <v>0</v>
      </c>
      <c r="Q451" s="8">
        <f t="shared" si="57"/>
        <v>0</v>
      </c>
      <c r="R451" s="8">
        <f t="shared" si="57"/>
        <v>470</v>
      </c>
      <c r="T451" s="30"/>
    </row>
    <row r="452" spans="1:20" ht="21" customHeight="1">
      <c r="A452" s="227"/>
      <c r="B452" s="167"/>
      <c r="C452" s="167"/>
      <c r="D452" s="167"/>
      <c r="E452" s="167"/>
      <c r="F452" s="167"/>
      <c r="G452" s="167"/>
      <c r="H452" s="167"/>
      <c r="I452" s="167"/>
      <c r="J452" s="126"/>
      <c r="K452" s="126"/>
      <c r="L452" s="5">
        <v>2011</v>
      </c>
      <c r="M452" s="8">
        <f t="shared" si="57"/>
        <v>38200</v>
      </c>
      <c r="N452" s="8">
        <f t="shared" si="57"/>
        <v>37600</v>
      </c>
      <c r="O452" s="8">
        <f t="shared" si="57"/>
        <v>0</v>
      </c>
      <c r="P452" s="8">
        <f t="shared" si="57"/>
        <v>100</v>
      </c>
      <c r="Q452" s="8">
        <f t="shared" si="57"/>
        <v>30</v>
      </c>
      <c r="R452" s="8">
        <f t="shared" si="57"/>
        <v>470</v>
      </c>
      <c r="T452" s="30"/>
    </row>
    <row r="453" spans="1:20" ht="16.5" customHeight="1">
      <c r="A453" s="227"/>
      <c r="B453" s="167"/>
      <c r="C453" s="167"/>
      <c r="D453" s="167"/>
      <c r="E453" s="167"/>
      <c r="F453" s="167"/>
      <c r="G453" s="167"/>
      <c r="H453" s="167"/>
      <c r="I453" s="167"/>
      <c r="J453" s="126"/>
      <c r="K453" s="126"/>
      <c r="L453" s="5">
        <v>2012</v>
      </c>
      <c r="M453" s="8">
        <f t="shared" si="57"/>
        <v>38490</v>
      </c>
      <c r="N453" s="8">
        <f t="shared" si="57"/>
        <v>37700</v>
      </c>
      <c r="O453" s="8">
        <f t="shared" si="57"/>
        <v>0</v>
      </c>
      <c r="P453" s="8">
        <f t="shared" si="57"/>
        <v>300</v>
      </c>
      <c r="Q453" s="8">
        <f t="shared" si="57"/>
        <v>20</v>
      </c>
      <c r="R453" s="8">
        <f t="shared" si="57"/>
        <v>470</v>
      </c>
      <c r="T453" s="30"/>
    </row>
    <row r="454" spans="1:20" ht="16.5" customHeight="1">
      <c r="A454" s="227"/>
      <c r="B454" s="167"/>
      <c r="C454" s="167"/>
      <c r="D454" s="167"/>
      <c r="E454" s="167"/>
      <c r="F454" s="167"/>
      <c r="G454" s="167"/>
      <c r="H454" s="167"/>
      <c r="I454" s="167"/>
      <c r="J454" s="126"/>
      <c r="K454" s="126"/>
      <c r="L454" s="5">
        <v>2013</v>
      </c>
      <c r="M454" s="8">
        <f t="shared" si="57"/>
        <v>38640</v>
      </c>
      <c r="N454" s="8">
        <f t="shared" si="57"/>
        <v>37800</v>
      </c>
      <c r="O454" s="8">
        <f t="shared" si="57"/>
        <v>0</v>
      </c>
      <c r="P454" s="8">
        <f t="shared" si="57"/>
        <v>300</v>
      </c>
      <c r="Q454" s="8">
        <f t="shared" si="57"/>
        <v>70</v>
      </c>
      <c r="R454" s="8">
        <f t="shared" si="57"/>
        <v>470</v>
      </c>
      <c r="T454" s="30"/>
    </row>
    <row r="455" spans="1:20" ht="16.5" customHeight="1">
      <c r="A455" s="227"/>
      <c r="B455" s="167"/>
      <c r="C455" s="167"/>
      <c r="D455" s="167"/>
      <c r="E455" s="167"/>
      <c r="F455" s="167"/>
      <c r="G455" s="167"/>
      <c r="H455" s="167"/>
      <c r="I455" s="167"/>
      <c r="J455" s="126"/>
      <c r="K455" s="126"/>
      <c r="L455" s="5">
        <v>2014</v>
      </c>
      <c r="M455" s="8">
        <f aca="true" t="shared" si="58" ref="M455:R455">M448+M441+M435+M429</f>
        <v>38370</v>
      </c>
      <c r="N455" s="8">
        <f t="shared" si="58"/>
        <v>37900</v>
      </c>
      <c r="O455" s="8">
        <f t="shared" si="58"/>
        <v>0</v>
      </c>
      <c r="P455" s="8">
        <f t="shared" si="58"/>
        <v>0</v>
      </c>
      <c r="Q455" s="8">
        <f t="shared" si="58"/>
        <v>0</v>
      </c>
      <c r="R455" s="8">
        <f t="shared" si="58"/>
        <v>470</v>
      </c>
      <c r="T455" s="30"/>
    </row>
    <row r="456" spans="1:20" ht="19.5" customHeight="1">
      <c r="A456" s="228"/>
      <c r="B456" s="168"/>
      <c r="C456" s="168"/>
      <c r="D456" s="168"/>
      <c r="E456" s="168"/>
      <c r="F456" s="168"/>
      <c r="G456" s="168"/>
      <c r="H456" s="168"/>
      <c r="I456" s="168"/>
      <c r="J456" s="127"/>
      <c r="K456" s="127"/>
      <c r="L456" s="5">
        <v>2015</v>
      </c>
      <c r="M456" s="8">
        <f aca="true" t="shared" si="59" ref="M456:R456">M449+M442+M436+M430</f>
        <v>38471</v>
      </c>
      <c r="N456" s="8">
        <f t="shared" si="59"/>
        <v>38000</v>
      </c>
      <c r="O456" s="8">
        <f t="shared" si="59"/>
        <v>0</v>
      </c>
      <c r="P456" s="8">
        <f t="shared" si="59"/>
        <v>0</v>
      </c>
      <c r="Q456" s="8">
        <f t="shared" si="59"/>
        <v>0</v>
      </c>
      <c r="R456" s="8">
        <f t="shared" si="59"/>
        <v>471</v>
      </c>
      <c r="T456" s="30"/>
    </row>
    <row r="457" spans="1:20" ht="21" customHeight="1">
      <c r="A457" s="211" t="s">
        <v>291</v>
      </c>
      <c r="B457" s="212"/>
      <c r="C457" s="212"/>
      <c r="D457" s="212"/>
      <c r="E457" s="212"/>
      <c r="F457" s="212"/>
      <c r="G457" s="212"/>
      <c r="H457" s="212"/>
      <c r="I457" s="212"/>
      <c r="J457" s="212"/>
      <c r="K457" s="212"/>
      <c r="L457" s="212"/>
      <c r="M457" s="212"/>
      <c r="N457" s="212"/>
      <c r="O457" s="212"/>
      <c r="P457" s="212"/>
      <c r="Q457" s="212"/>
      <c r="R457" s="213"/>
      <c r="T457" s="30"/>
    </row>
    <row r="458" spans="1:20" ht="30.75" customHeight="1">
      <c r="A458" s="238" t="s">
        <v>271</v>
      </c>
      <c r="B458" s="238" t="s">
        <v>294</v>
      </c>
      <c r="C458" s="145">
        <f>D458+E458+F458+G458+H458+I458</f>
        <v>6180</v>
      </c>
      <c r="D458" s="145">
        <v>940</v>
      </c>
      <c r="E458" s="110">
        <v>970</v>
      </c>
      <c r="F458" s="110">
        <v>1000</v>
      </c>
      <c r="G458" s="110">
        <v>1050</v>
      </c>
      <c r="H458" s="110">
        <v>1080</v>
      </c>
      <c r="I458" s="110">
        <v>1140</v>
      </c>
      <c r="J458" s="174" t="s">
        <v>297</v>
      </c>
      <c r="K458" s="125" t="s">
        <v>386</v>
      </c>
      <c r="L458" s="5" t="s">
        <v>130</v>
      </c>
      <c r="M458" s="56">
        <f>SUM(M459:M464)</f>
        <v>1925</v>
      </c>
      <c r="N458" s="56">
        <f>SUM(N459:N464)</f>
        <v>1925</v>
      </c>
      <c r="O458" s="56"/>
      <c r="P458" s="97"/>
      <c r="Q458" s="97"/>
      <c r="R458" s="97"/>
      <c r="T458" s="30"/>
    </row>
    <row r="459" spans="1:20" ht="18" customHeight="1">
      <c r="A459" s="238"/>
      <c r="B459" s="238"/>
      <c r="C459" s="145"/>
      <c r="D459" s="145"/>
      <c r="E459" s="110"/>
      <c r="F459" s="110"/>
      <c r="G459" s="110"/>
      <c r="H459" s="110"/>
      <c r="I459" s="110"/>
      <c r="J459" s="174"/>
      <c r="K459" s="126"/>
      <c r="L459" s="6">
        <v>2010</v>
      </c>
      <c r="M459" s="6">
        <f aca="true" t="shared" si="60" ref="M459:M464">SUM(N459:R459)</f>
        <v>280</v>
      </c>
      <c r="N459" s="6">
        <v>280</v>
      </c>
      <c r="O459" s="6"/>
      <c r="P459" s="6"/>
      <c r="Q459" s="5"/>
      <c r="R459" s="5"/>
      <c r="T459" s="30"/>
    </row>
    <row r="460" spans="1:20" ht="18" customHeight="1">
      <c r="A460" s="238"/>
      <c r="B460" s="238"/>
      <c r="C460" s="145"/>
      <c r="D460" s="145"/>
      <c r="E460" s="110"/>
      <c r="F460" s="110"/>
      <c r="G460" s="110"/>
      <c r="H460" s="110"/>
      <c r="I460" s="110"/>
      <c r="J460" s="174"/>
      <c r="K460" s="126"/>
      <c r="L460" s="6">
        <v>2011</v>
      </c>
      <c r="M460" s="6">
        <f t="shared" si="60"/>
        <v>287</v>
      </c>
      <c r="N460" s="6">
        <v>287</v>
      </c>
      <c r="O460" s="6"/>
      <c r="P460" s="6"/>
      <c r="Q460" s="5"/>
      <c r="R460" s="5"/>
      <c r="T460" s="30"/>
    </row>
    <row r="461" spans="1:20" ht="18" customHeight="1">
      <c r="A461" s="238"/>
      <c r="B461" s="238"/>
      <c r="C461" s="145"/>
      <c r="D461" s="145"/>
      <c r="E461" s="110"/>
      <c r="F461" s="110"/>
      <c r="G461" s="110"/>
      <c r="H461" s="110"/>
      <c r="I461" s="110"/>
      <c r="J461" s="174"/>
      <c r="K461" s="126"/>
      <c r="L461" s="6">
        <v>2012</v>
      </c>
      <c r="M461" s="6">
        <f t="shared" si="60"/>
        <v>329</v>
      </c>
      <c r="N461" s="6">
        <v>329</v>
      </c>
      <c r="O461" s="6"/>
      <c r="P461" s="6"/>
      <c r="Q461" s="5"/>
      <c r="R461" s="5"/>
      <c r="T461" s="30"/>
    </row>
    <row r="462" spans="1:20" ht="18" customHeight="1">
      <c r="A462" s="238"/>
      <c r="B462" s="238"/>
      <c r="C462" s="145"/>
      <c r="D462" s="145"/>
      <c r="E462" s="110"/>
      <c r="F462" s="110"/>
      <c r="G462" s="110"/>
      <c r="H462" s="110"/>
      <c r="I462" s="110"/>
      <c r="J462" s="174"/>
      <c r="K462" s="126"/>
      <c r="L462" s="6">
        <v>2013</v>
      </c>
      <c r="M462" s="6">
        <f t="shared" si="60"/>
        <v>364</v>
      </c>
      <c r="N462" s="6">
        <v>364</v>
      </c>
      <c r="O462" s="6"/>
      <c r="P462" s="6"/>
      <c r="Q462" s="5"/>
      <c r="R462" s="5"/>
      <c r="T462" s="30"/>
    </row>
    <row r="463" spans="1:20" ht="18" customHeight="1">
      <c r="A463" s="238"/>
      <c r="B463" s="238"/>
      <c r="C463" s="145"/>
      <c r="D463" s="145"/>
      <c r="E463" s="110"/>
      <c r="F463" s="110"/>
      <c r="G463" s="110"/>
      <c r="H463" s="110"/>
      <c r="I463" s="110"/>
      <c r="J463" s="174"/>
      <c r="K463" s="126"/>
      <c r="L463" s="6">
        <v>2014</v>
      </c>
      <c r="M463" s="6">
        <f t="shared" si="60"/>
        <v>420</v>
      </c>
      <c r="N463" s="6">
        <v>420</v>
      </c>
      <c r="O463" s="6"/>
      <c r="P463" s="6"/>
      <c r="Q463" s="5"/>
      <c r="R463" s="5"/>
      <c r="T463" s="30"/>
    </row>
    <row r="464" spans="1:20" ht="18" customHeight="1">
      <c r="A464" s="238"/>
      <c r="B464" s="238"/>
      <c r="C464" s="145"/>
      <c r="D464" s="145"/>
      <c r="E464" s="110"/>
      <c r="F464" s="110"/>
      <c r="G464" s="110"/>
      <c r="H464" s="110"/>
      <c r="I464" s="110"/>
      <c r="J464" s="174"/>
      <c r="K464" s="127"/>
      <c r="L464" s="6">
        <v>2015</v>
      </c>
      <c r="M464" s="6">
        <f t="shared" si="60"/>
        <v>245</v>
      </c>
      <c r="N464" s="6">
        <v>245</v>
      </c>
      <c r="O464" s="6"/>
      <c r="P464" s="6"/>
      <c r="Q464" s="5"/>
      <c r="R464" s="5"/>
      <c r="T464" s="30"/>
    </row>
    <row r="465" spans="1:20" ht="27" customHeight="1">
      <c r="A465" s="211" t="s">
        <v>292</v>
      </c>
      <c r="B465" s="212"/>
      <c r="C465" s="212"/>
      <c r="D465" s="212"/>
      <c r="E465" s="212"/>
      <c r="F465" s="212"/>
      <c r="G465" s="212"/>
      <c r="H465" s="212"/>
      <c r="I465" s="212"/>
      <c r="J465" s="212"/>
      <c r="K465" s="212"/>
      <c r="L465" s="212"/>
      <c r="M465" s="212"/>
      <c r="N465" s="212"/>
      <c r="O465" s="212"/>
      <c r="P465" s="212"/>
      <c r="Q465" s="212"/>
      <c r="R465" s="213"/>
      <c r="T465" s="30"/>
    </row>
    <row r="466" spans="1:20" ht="33" customHeight="1">
      <c r="A466" s="238" t="s">
        <v>271</v>
      </c>
      <c r="B466" s="132" t="s">
        <v>294</v>
      </c>
      <c r="C466" s="145">
        <f>D466+E466+F466+G466+H466+I466</f>
        <v>1810</v>
      </c>
      <c r="D466" s="145">
        <v>260</v>
      </c>
      <c r="E466" s="110">
        <v>280</v>
      </c>
      <c r="F466" s="110">
        <v>300</v>
      </c>
      <c r="G466" s="110">
        <v>300</v>
      </c>
      <c r="H466" s="110">
        <v>320</v>
      </c>
      <c r="I466" s="110">
        <v>350</v>
      </c>
      <c r="J466" s="174" t="s">
        <v>295</v>
      </c>
      <c r="K466" s="125" t="s">
        <v>386</v>
      </c>
      <c r="L466" s="5" t="s">
        <v>130</v>
      </c>
      <c r="M466" s="57">
        <f>SUM(M467:M472)</f>
        <v>570</v>
      </c>
      <c r="N466" s="57">
        <f>SUM(N467:N472)</f>
        <v>570</v>
      </c>
      <c r="O466" s="57"/>
      <c r="P466" s="57"/>
      <c r="Q466" s="57"/>
      <c r="R466" s="58"/>
      <c r="T466" s="30"/>
    </row>
    <row r="467" spans="1:20" ht="18.75" customHeight="1">
      <c r="A467" s="238"/>
      <c r="B467" s="164"/>
      <c r="C467" s="145"/>
      <c r="D467" s="145"/>
      <c r="E467" s="110"/>
      <c r="F467" s="110"/>
      <c r="G467" s="110"/>
      <c r="H467" s="110"/>
      <c r="I467" s="110"/>
      <c r="J467" s="174"/>
      <c r="K467" s="126"/>
      <c r="L467" s="6">
        <v>2010</v>
      </c>
      <c r="M467" s="6">
        <f aca="true" t="shared" si="61" ref="M467:M472">SUM(N467:R467)</f>
        <v>82</v>
      </c>
      <c r="N467" s="6">
        <v>82</v>
      </c>
      <c r="O467" s="6"/>
      <c r="P467" s="6"/>
      <c r="Q467" s="5"/>
      <c r="R467" s="5"/>
      <c r="T467" s="30"/>
    </row>
    <row r="468" spans="1:20" ht="18.75" customHeight="1">
      <c r="A468" s="238"/>
      <c r="B468" s="164"/>
      <c r="C468" s="145"/>
      <c r="D468" s="145"/>
      <c r="E468" s="110"/>
      <c r="F468" s="110"/>
      <c r="G468" s="110"/>
      <c r="H468" s="110"/>
      <c r="I468" s="110"/>
      <c r="J468" s="174"/>
      <c r="K468" s="126"/>
      <c r="L468" s="6">
        <v>2011</v>
      </c>
      <c r="M468" s="6">
        <f t="shared" si="61"/>
        <v>82</v>
      </c>
      <c r="N468" s="6">
        <v>82</v>
      </c>
      <c r="O468" s="6"/>
      <c r="P468" s="6"/>
      <c r="Q468" s="5"/>
      <c r="R468" s="5"/>
      <c r="T468" s="30"/>
    </row>
    <row r="469" spans="1:20" ht="18.75" customHeight="1">
      <c r="A469" s="238"/>
      <c r="B469" s="164"/>
      <c r="C469" s="145"/>
      <c r="D469" s="145"/>
      <c r="E469" s="110"/>
      <c r="F469" s="110"/>
      <c r="G469" s="110"/>
      <c r="H469" s="110"/>
      <c r="I469" s="110"/>
      <c r="J469" s="174"/>
      <c r="K469" s="126"/>
      <c r="L469" s="6">
        <v>2012</v>
      </c>
      <c r="M469" s="6">
        <f t="shared" si="61"/>
        <v>112</v>
      </c>
      <c r="N469" s="6">
        <v>112</v>
      </c>
      <c r="O469" s="6"/>
      <c r="P469" s="6"/>
      <c r="Q469" s="5"/>
      <c r="R469" s="5"/>
      <c r="T469" s="30"/>
    </row>
    <row r="470" spans="1:20" ht="18.75" customHeight="1">
      <c r="A470" s="238"/>
      <c r="B470" s="164"/>
      <c r="C470" s="145"/>
      <c r="D470" s="145"/>
      <c r="E470" s="110"/>
      <c r="F470" s="110"/>
      <c r="G470" s="110"/>
      <c r="H470" s="110"/>
      <c r="I470" s="110"/>
      <c r="J470" s="174"/>
      <c r="K470" s="126"/>
      <c r="L470" s="6">
        <v>2013</v>
      </c>
      <c r="M470" s="6">
        <f t="shared" si="61"/>
        <v>104</v>
      </c>
      <c r="N470" s="6">
        <v>104</v>
      </c>
      <c r="O470" s="6"/>
      <c r="P470" s="6"/>
      <c r="Q470" s="5"/>
      <c r="R470" s="5"/>
      <c r="T470" s="30"/>
    </row>
    <row r="471" spans="1:20" ht="18.75" customHeight="1">
      <c r="A471" s="238"/>
      <c r="B471" s="164"/>
      <c r="C471" s="145"/>
      <c r="D471" s="145"/>
      <c r="E471" s="110"/>
      <c r="F471" s="110"/>
      <c r="G471" s="110"/>
      <c r="H471" s="110"/>
      <c r="I471" s="110"/>
      <c r="J471" s="174"/>
      <c r="K471" s="126"/>
      <c r="L471" s="6">
        <v>2014</v>
      </c>
      <c r="M471" s="6">
        <f t="shared" si="61"/>
        <v>120</v>
      </c>
      <c r="N471" s="6">
        <v>120</v>
      </c>
      <c r="O471" s="6"/>
      <c r="P471" s="6"/>
      <c r="Q471" s="5"/>
      <c r="R471" s="5"/>
      <c r="T471" s="30"/>
    </row>
    <row r="472" spans="1:20" ht="27.75" customHeight="1">
      <c r="A472" s="238"/>
      <c r="B472" s="165"/>
      <c r="C472" s="145"/>
      <c r="D472" s="145"/>
      <c r="E472" s="110"/>
      <c r="F472" s="110"/>
      <c r="G472" s="110"/>
      <c r="H472" s="110"/>
      <c r="I472" s="110"/>
      <c r="J472" s="174"/>
      <c r="K472" s="127"/>
      <c r="L472" s="6">
        <v>2015</v>
      </c>
      <c r="M472" s="6">
        <f t="shared" si="61"/>
        <v>70</v>
      </c>
      <c r="N472" s="6">
        <v>70</v>
      </c>
      <c r="O472" s="6"/>
      <c r="P472" s="6"/>
      <c r="Q472" s="5"/>
      <c r="R472" s="5"/>
      <c r="T472" s="30"/>
    </row>
    <row r="473" spans="1:20" ht="27" customHeight="1">
      <c r="A473" s="211" t="s">
        <v>320</v>
      </c>
      <c r="B473" s="212"/>
      <c r="C473" s="212"/>
      <c r="D473" s="212"/>
      <c r="E473" s="212"/>
      <c r="F473" s="212"/>
      <c r="G473" s="212"/>
      <c r="H473" s="212"/>
      <c r="I473" s="212"/>
      <c r="J473" s="212"/>
      <c r="K473" s="212"/>
      <c r="L473" s="212"/>
      <c r="M473" s="212"/>
      <c r="N473" s="212"/>
      <c r="O473" s="212"/>
      <c r="P473" s="212"/>
      <c r="Q473" s="212"/>
      <c r="R473" s="213"/>
      <c r="T473" s="30"/>
    </row>
    <row r="474" spans="1:20" ht="36" customHeight="1">
      <c r="A474" s="132" t="s">
        <v>271</v>
      </c>
      <c r="B474" s="132" t="s">
        <v>294</v>
      </c>
      <c r="C474" s="145">
        <f>D474+E474+F474+G474+H474+I474</f>
        <v>760</v>
      </c>
      <c r="D474" s="145">
        <v>100</v>
      </c>
      <c r="E474" s="110">
        <v>100</v>
      </c>
      <c r="F474" s="110">
        <v>120</v>
      </c>
      <c r="G474" s="110">
        <v>130</v>
      </c>
      <c r="H474" s="110">
        <v>150</v>
      </c>
      <c r="I474" s="110">
        <v>160</v>
      </c>
      <c r="J474" s="169" t="s">
        <v>296</v>
      </c>
      <c r="K474" s="125" t="s">
        <v>386</v>
      </c>
      <c r="L474" s="5" t="s">
        <v>130</v>
      </c>
      <c r="M474" s="56">
        <f>SUM(M475:M480)</f>
        <v>277</v>
      </c>
      <c r="N474" s="56">
        <f>SUM(N475:N480)</f>
        <v>277</v>
      </c>
      <c r="O474" s="56"/>
      <c r="P474" s="56"/>
      <c r="Q474" s="56"/>
      <c r="R474" s="56"/>
      <c r="T474" s="30"/>
    </row>
    <row r="475" spans="1:20" ht="17.25" customHeight="1">
      <c r="A475" s="164"/>
      <c r="B475" s="164"/>
      <c r="C475" s="145"/>
      <c r="D475" s="145"/>
      <c r="E475" s="110"/>
      <c r="F475" s="110"/>
      <c r="G475" s="110"/>
      <c r="H475" s="110"/>
      <c r="I475" s="110"/>
      <c r="J475" s="206"/>
      <c r="K475" s="126"/>
      <c r="L475" s="6">
        <v>2010</v>
      </c>
      <c r="M475" s="6">
        <f aca="true" t="shared" si="62" ref="M475:M480">SUM(N475:R475)</f>
        <v>40</v>
      </c>
      <c r="N475" s="6">
        <v>40</v>
      </c>
      <c r="O475" s="6"/>
      <c r="P475" s="6"/>
      <c r="Q475" s="5"/>
      <c r="R475" s="5"/>
      <c r="T475" s="30"/>
    </row>
    <row r="476" spans="1:20" ht="20.25" customHeight="1">
      <c r="A476" s="164"/>
      <c r="B476" s="164"/>
      <c r="C476" s="145"/>
      <c r="D476" s="145"/>
      <c r="E476" s="110"/>
      <c r="F476" s="110"/>
      <c r="G476" s="110"/>
      <c r="H476" s="110"/>
      <c r="I476" s="110"/>
      <c r="J476" s="206"/>
      <c r="K476" s="126"/>
      <c r="L476" s="6">
        <v>2011</v>
      </c>
      <c r="M476" s="6">
        <f t="shared" si="62"/>
        <v>41</v>
      </c>
      <c r="N476" s="6">
        <v>41</v>
      </c>
      <c r="O476" s="6"/>
      <c r="P476" s="6"/>
      <c r="Q476" s="5"/>
      <c r="R476" s="5"/>
      <c r="T476" s="30"/>
    </row>
    <row r="477" spans="1:20" ht="20.25" customHeight="1">
      <c r="A477" s="164"/>
      <c r="B477" s="164"/>
      <c r="C477" s="145"/>
      <c r="D477" s="145"/>
      <c r="E477" s="110"/>
      <c r="F477" s="110"/>
      <c r="G477" s="110"/>
      <c r="H477" s="110"/>
      <c r="I477" s="110"/>
      <c r="J477" s="206"/>
      <c r="K477" s="126"/>
      <c r="L477" s="6">
        <v>2012</v>
      </c>
      <c r="M477" s="6">
        <f t="shared" si="62"/>
        <v>49</v>
      </c>
      <c r="N477" s="6">
        <v>49</v>
      </c>
      <c r="O477" s="6"/>
      <c r="P477" s="6"/>
      <c r="Q477" s="5"/>
      <c r="R477" s="5"/>
      <c r="T477" s="30"/>
    </row>
    <row r="478" spans="1:20" ht="17.25" customHeight="1">
      <c r="A478" s="164"/>
      <c r="B478" s="164"/>
      <c r="C478" s="145"/>
      <c r="D478" s="145"/>
      <c r="E478" s="110"/>
      <c r="F478" s="110"/>
      <c r="G478" s="110"/>
      <c r="H478" s="110"/>
      <c r="I478" s="110"/>
      <c r="J478" s="206"/>
      <c r="K478" s="126"/>
      <c r="L478" s="6">
        <v>2013</v>
      </c>
      <c r="M478" s="6">
        <f t="shared" si="62"/>
        <v>52</v>
      </c>
      <c r="N478" s="6">
        <v>52</v>
      </c>
      <c r="O478" s="6"/>
      <c r="P478" s="6"/>
      <c r="Q478" s="5"/>
      <c r="R478" s="5"/>
      <c r="T478" s="30"/>
    </row>
    <row r="479" spans="1:20" ht="18" customHeight="1">
      <c r="A479" s="164"/>
      <c r="B479" s="164"/>
      <c r="C479" s="145"/>
      <c r="D479" s="145"/>
      <c r="E479" s="110"/>
      <c r="F479" s="110"/>
      <c r="G479" s="110"/>
      <c r="H479" s="110"/>
      <c r="I479" s="110"/>
      <c r="J479" s="206"/>
      <c r="K479" s="126"/>
      <c r="L479" s="6">
        <v>2014</v>
      </c>
      <c r="M479" s="6">
        <f t="shared" si="62"/>
        <v>60</v>
      </c>
      <c r="N479" s="6">
        <v>60</v>
      </c>
      <c r="O479" s="6"/>
      <c r="P479" s="6"/>
      <c r="Q479" s="5"/>
      <c r="R479" s="5"/>
      <c r="T479" s="30"/>
    </row>
    <row r="480" spans="1:20" ht="17.25" customHeight="1">
      <c r="A480" s="165"/>
      <c r="B480" s="165"/>
      <c r="C480" s="145"/>
      <c r="D480" s="145"/>
      <c r="E480" s="110"/>
      <c r="F480" s="110"/>
      <c r="G480" s="110"/>
      <c r="H480" s="110"/>
      <c r="I480" s="110"/>
      <c r="J480" s="207"/>
      <c r="K480" s="127"/>
      <c r="L480" s="6">
        <v>2015</v>
      </c>
      <c r="M480" s="6">
        <f t="shared" si="62"/>
        <v>35</v>
      </c>
      <c r="N480" s="6">
        <v>35</v>
      </c>
      <c r="O480" s="6"/>
      <c r="P480" s="6"/>
      <c r="Q480" s="5"/>
      <c r="R480" s="5"/>
      <c r="T480" s="30"/>
    </row>
    <row r="481" spans="1:20" ht="30.75" customHeight="1">
      <c r="A481" s="240" t="s">
        <v>293</v>
      </c>
      <c r="B481" s="241"/>
      <c r="C481" s="241"/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1"/>
      <c r="Q481" s="241"/>
      <c r="R481" s="242"/>
      <c r="T481" s="30"/>
    </row>
    <row r="482" spans="1:20" ht="30.75" customHeight="1">
      <c r="A482" s="238" t="s">
        <v>54</v>
      </c>
      <c r="B482" s="239" t="s">
        <v>122</v>
      </c>
      <c r="C482" s="111">
        <f>D482+E482+F482+G482+H482+I482</f>
        <v>940</v>
      </c>
      <c r="D482" s="111">
        <v>150</v>
      </c>
      <c r="E482" s="111">
        <v>150</v>
      </c>
      <c r="F482" s="111">
        <v>150</v>
      </c>
      <c r="G482" s="111">
        <v>160</v>
      </c>
      <c r="H482" s="111">
        <v>160</v>
      </c>
      <c r="I482" s="111">
        <v>170</v>
      </c>
      <c r="J482" s="169" t="s">
        <v>150</v>
      </c>
      <c r="K482" s="110" t="s">
        <v>55</v>
      </c>
      <c r="L482" s="5" t="s">
        <v>130</v>
      </c>
      <c r="M482" s="5">
        <f>SUM(M483:M488)</f>
        <v>6300</v>
      </c>
      <c r="N482" s="5">
        <f>SUM(N483:N488)</f>
        <v>6300</v>
      </c>
      <c r="O482" s="63"/>
      <c r="P482" s="63"/>
      <c r="Q482" s="63"/>
      <c r="R482" s="63"/>
      <c r="T482" s="30"/>
    </row>
    <row r="483" spans="1:20" ht="15.75" customHeight="1">
      <c r="A483" s="238"/>
      <c r="B483" s="239"/>
      <c r="C483" s="111"/>
      <c r="D483" s="111"/>
      <c r="E483" s="111"/>
      <c r="F483" s="111"/>
      <c r="G483" s="111"/>
      <c r="H483" s="111"/>
      <c r="I483" s="111"/>
      <c r="J483" s="206"/>
      <c r="K483" s="110"/>
      <c r="L483" s="6">
        <v>2010</v>
      </c>
      <c r="M483" s="6">
        <f aca="true" t="shared" si="63" ref="M483:M488">SUM(N483:R483)</f>
        <v>800</v>
      </c>
      <c r="N483" s="6">
        <v>800</v>
      </c>
      <c r="O483" s="4"/>
      <c r="P483" s="4"/>
      <c r="Q483" s="4"/>
      <c r="R483" s="4"/>
      <c r="T483" s="30"/>
    </row>
    <row r="484" spans="1:20" ht="15.75">
      <c r="A484" s="238"/>
      <c r="B484" s="239"/>
      <c r="C484" s="111"/>
      <c r="D484" s="111"/>
      <c r="E484" s="111"/>
      <c r="F484" s="111"/>
      <c r="G484" s="111"/>
      <c r="H484" s="111"/>
      <c r="I484" s="111"/>
      <c r="J484" s="206"/>
      <c r="K484" s="110"/>
      <c r="L484" s="6">
        <v>2011</v>
      </c>
      <c r="M484" s="6">
        <f t="shared" si="63"/>
        <v>900</v>
      </c>
      <c r="N484" s="6">
        <v>900</v>
      </c>
      <c r="O484" s="4"/>
      <c r="P484" s="4"/>
      <c r="Q484" s="4"/>
      <c r="R484" s="4"/>
      <c r="T484" s="30"/>
    </row>
    <row r="485" spans="1:20" ht="15.75">
      <c r="A485" s="238"/>
      <c r="B485" s="239"/>
      <c r="C485" s="111"/>
      <c r="D485" s="111"/>
      <c r="E485" s="111"/>
      <c r="F485" s="111"/>
      <c r="G485" s="111"/>
      <c r="H485" s="111"/>
      <c r="I485" s="111"/>
      <c r="J485" s="206"/>
      <c r="K485" s="110"/>
      <c r="L485" s="6">
        <v>2012</v>
      </c>
      <c r="M485" s="6">
        <f t="shared" si="63"/>
        <v>1000</v>
      </c>
      <c r="N485" s="6">
        <v>1000</v>
      </c>
      <c r="O485" s="4"/>
      <c r="P485" s="4"/>
      <c r="Q485" s="4"/>
      <c r="R485" s="4"/>
      <c r="T485" s="30"/>
    </row>
    <row r="486" spans="1:20" ht="15.75">
      <c r="A486" s="238"/>
      <c r="B486" s="239"/>
      <c r="C486" s="111"/>
      <c r="D486" s="111"/>
      <c r="E486" s="111"/>
      <c r="F486" s="111"/>
      <c r="G486" s="111"/>
      <c r="H486" s="111"/>
      <c r="I486" s="111"/>
      <c r="J486" s="206"/>
      <c r="K486" s="110"/>
      <c r="L486" s="6">
        <v>2013</v>
      </c>
      <c r="M486" s="6">
        <f t="shared" si="63"/>
        <v>1100</v>
      </c>
      <c r="N486" s="6">
        <v>1100</v>
      </c>
      <c r="O486" s="4"/>
      <c r="P486" s="4"/>
      <c r="Q486" s="4"/>
      <c r="R486" s="4"/>
      <c r="T486" s="30"/>
    </row>
    <row r="487" spans="1:20" ht="15.75">
      <c r="A487" s="238"/>
      <c r="B487" s="239"/>
      <c r="C487" s="111"/>
      <c r="D487" s="111"/>
      <c r="E487" s="111"/>
      <c r="F487" s="111"/>
      <c r="G487" s="111"/>
      <c r="H487" s="111"/>
      <c r="I487" s="111"/>
      <c r="J487" s="206"/>
      <c r="K487" s="110"/>
      <c r="L487" s="6">
        <v>2014</v>
      </c>
      <c r="M487" s="6">
        <f t="shared" si="63"/>
        <v>1200</v>
      </c>
      <c r="N487" s="6">
        <v>1200</v>
      </c>
      <c r="O487" s="4"/>
      <c r="P487" s="4"/>
      <c r="Q487" s="4"/>
      <c r="R487" s="4"/>
      <c r="T487" s="30"/>
    </row>
    <row r="488" spans="1:20" ht="18.75" customHeight="1">
      <c r="A488" s="238"/>
      <c r="B488" s="239"/>
      <c r="C488" s="111"/>
      <c r="D488" s="111"/>
      <c r="E488" s="111"/>
      <c r="F488" s="111"/>
      <c r="G488" s="111"/>
      <c r="H488" s="111"/>
      <c r="I488" s="111"/>
      <c r="J488" s="207"/>
      <c r="K488" s="110"/>
      <c r="L488" s="6">
        <v>2015</v>
      </c>
      <c r="M488" s="6">
        <f t="shared" si="63"/>
        <v>1300</v>
      </c>
      <c r="N488" s="6">
        <v>1300</v>
      </c>
      <c r="O488" s="4"/>
      <c r="P488" s="4"/>
      <c r="Q488" s="4"/>
      <c r="R488" s="4"/>
      <c r="T488" s="30"/>
    </row>
    <row r="489" spans="1:20" ht="24" customHeight="1">
      <c r="A489" s="277" t="s">
        <v>408</v>
      </c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9"/>
      <c r="T489" s="30"/>
    </row>
    <row r="490" spans="1:20" ht="1.5" customHeight="1" hidden="1">
      <c r="A490" s="238" t="s">
        <v>287</v>
      </c>
      <c r="B490" s="132" t="s">
        <v>123</v>
      </c>
      <c r="C490" s="111">
        <v>56</v>
      </c>
      <c r="D490" s="111">
        <v>6</v>
      </c>
      <c r="E490" s="111">
        <v>10</v>
      </c>
      <c r="F490" s="111">
        <v>10</v>
      </c>
      <c r="G490" s="111">
        <v>10</v>
      </c>
      <c r="H490" s="111">
        <v>10</v>
      </c>
      <c r="I490" s="111">
        <v>10</v>
      </c>
      <c r="J490" s="238" t="s">
        <v>324</v>
      </c>
      <c r="K490" s="110" t="s">
        <v>55</v>
      </c>
      <c r="L490" s="5" t="s">
        <v>130</v>
      </c>
      <c r="M490" s="92"/>
      <c r="N490" s="92"/>
      <c r="O490" s="92"/>
      <c r="P490" s="92"/>
      <c r="Q490" s="92"/>
      <c r="R490" s="92"/>
      <c r="T490" s="30"/>
    </row>
    <row r="491" spans="1:20" ht="21.75" customHeight="1">
      <c r="A491" s="238"/>
      <c r="B491" s="164"/>
      <c r="C491" s="111"/>
      <c r="D491" s="111"/>
      <c r="E491" s="111"/>
      <c r="F491" s="111"/>
      <c r="G491" s="111"/>
      <c r="H491" s="111"/>
      <c r="I491" s="111"/>
      <c r="J491" s="238"/>
      <c r="K491" s="110"/>
      <c r="L491" s="6">
        <v>2010</v>
      </c>
      <c r="M491" s="6">
        <v>700</v>
      </c>
      <c r="N491" s="4"/>
      <c r="O491" s="6">
        <v>700</v>
      </c>
      <c r="P491" s="6"/>
      <c r="Q491" s="4"/>
      <c r="R491" s="4"/>
      <c r="T491" s="30"/>
    </row>
    <row r="492" spans="1:20" ht="15.75">
      <c r="A492" s="238"/>
      <c r="B492" s="164"/>
      <c r="C492" s="111"/>
      <c r="D492" s="111"/>
      <c r="E492" s="111"/>
      <c r="F492" s="111"/>
      <c r="G492" s="111"/>
      <c r="H492" s="111"/>
      <c r="I492" s="111"/>
      <c r="J492" s="238"/>
      <c r="K492" s="110"/>
      <c r="L492" s="6">
        <v>2011</v>
      </c>
      <c r="M492" s="6">
        <f>SUM(N492:R492)</f>
        <v>1200</v>
      </c>
      <c r="N492" s="4"/>
      <c r="O492" s="6">
        <v>1200</v>
      </c>
      <c r="P492" s="6"/>
      <c r="Q492" s="4"/>
      <c r="R492" s="4"/>
      <c r="T492" s="30"/>
    </row>
    <row r="493" spans="1:20" ht="15.75">
      <c r="A493" s="238"/>
      <c r="B493" s="164"/>
      <c r="C493" s="111"/>
      <c r="D493" s="111"/>
      <c r="E493" s="111"/>
      <c r="F493" s="111"/>
      <c r="G493" s="111"/>
      <c r="H493" s="111"/>
      <c r="I493" s="111"/>
      <c r="J493" s="238"/>
      <c r="K493" s="110"/>
      <c r="L493" s="6">
        <v>2012</v>
      </c>
      <c r="M493" s="6">
        <f>SUM(N493:R493)</f>
        <v>1200</v>
      </c>
      <c r="N493" s="4"/>
      <c r="O493" s="6">
        <v>1200</v>
      </c>
      <c r="P493" s="6"/>
      <c r="Q493" s="4"/>
      <c r="R493" s="4"/>
      <c r="T493" s="30"/>
    </row>
    <row r="494" spans="1:20" ht="15.75">
      <c r="A494" s="238"/>
      <c r="B494" s="164"/>
      <c r="C494" s="111"/>
      <c r="D494" s="111"/>
      <c r="E494" s="111"/>
      <c r="F494" s="111"/>
      <c r="G494" s="111"/>
      <c r="H494" s="111"/>
      <c r="I494" s="111"/>
      <c r="J494" s="238"/>
      <c r="K494" s="110"/>
      <c r="L494" s="6">
        <v>2013</v>
      </c>
      <c r="M494" s="6">
        <f>SUM(N494:R494)</f>
        <v>1200</v>
      </c>
      <c r="N494" s="4"/>
      <c r="O494" s="6">
        <v>1200</v>
      </c>
      <c r="P494" s="6"/>
      <c r="Q494" s="4"/>
      <c r="R494" s="4"/>
      <c r="T494" s="30"/>
    </row>
    <row r="495" spans="1:20" ht="15.75">
      <c r="A495" s="238"/>
      <c r="B495" s="164"/>
      <c r="C495" s="111"/>
      <c r="D495" s="111"/>
      <c r="E495" s="111"/>
      <c r="F495" s="111"/>
      <c r="G495" s="111"/>
      <c r="H495" s="111"/>
      <c r="I495" s="111"/>
      <c r="J495" s="238"/>
      <c r="K495" s="110"/>
      <c r="L495" s="6">
        <v>2014</v>
      </c>
      <c r="M495" s="6">
        <f>SUM(N495:R495)</f>
        <v>1200</v>
      </c>
      <c r="N495" s="4"/>
      <c r="O495" s="6">
        <v>1200</v>
      </c>
      <c r="P495" s="6"/>
      <c r="Q495" s="4"/>
      <c r="R495" s="4"/>
      <c r="T495" s="30"/>
    </row>
    <row r="496" spans="1:20" ht="60" customHeight="1">
      <c r="A496" s="238"/>
      <c r="B496" s="165"/>
      <c r="C496" s="111"/>
      <c r="D496" s="111"/>
      <c r="E496" s="111"/>
      <c r="F496" s="111"/>
      <c r="G496" s="111"/>
      <c r="H496" s="111"/>
      <c r="I496" s="111"/>
      <c r="J496" s="238"/>
      <c r="K496" s="110"/>
      <c r="L496" s="6">
        <v>2015</v>
      </c>
      <c r="M496" s="6">
        <f>SUM(N496:R496)</f>
        <v>1200</v>
      </c>
      <c r="N496" s="4"/>
      <c r="O496" s="6">
        <v>1200</v>
      </c>
      <c r="P496" s="6"/>
      <c r="Q496" s="4"/>
      <c r="R496" s="4"/>
      <c r="T496" s="30"/>
    </row>
    <row r="497" spans="1:20" ht="15.75" customHeight="1" hidden="1">
      <c r="A497" s="132" t="s">
        <v>146</v>
      </c>
      <c r="B497" s="229" t="s">
        <v>121</v>
      </c>
      <c r="C497" s="122"/>
      <c r="D497" s="122"/>
      <c r="E497" s="122"/>
      <c r="F497" s="122"/>
      <c r="G497" s="122"/>
      <c r="H497" s="122"/>
      <c r="I497" s="122"/>
      <c r="J497" s="169" t="s">
        <v>149</v>
      </c>
      <c r="K497" s="110" t="s">
        <v>338</v>
      </c>
      <c r="L497" s="6">
        <v>2010</v>
      </c>
      <c r="M497" s="10">
        <v>100</v>
      </c>
      <c r="N497" s="10"/>
      <c r="O497" s="10">
        <v>100</v>
      </c>
      <c r="P497" s="4"/>
      <c r="Q497" s="4"/>
      <c r="R497" s="4"/>
      <c r="T497" s="30"/>
    </row>
    <row r="498" spans="1:20" ht="15.75" hidden="1">
      <c r="A498" s="164"/>
      <c r="B498" s="230"/>
      <c r="C498" s="123"/>
      <c r="D498" s="123"/>
      <c r="E498" s="123"/>
      <c r="F498" s="123"/>
      <c r="G498" s="123"/>
      <c r="H498" s="123"/>
      <c r="I498" s="123"/>
      <c r="J498" s="206"/>
      <c r="K498" s="110"/>
      <c r="L498" s="6">
        <v>2011</v>
      </c>
      <c r="M498" s="10">
        <v>100</v>
      </c>
      <c r="N498" s="10"/>
      <c r="O498" s="10">
        <v>100</v>
      </c>
      <c r="P498" s="4"/>
      <c r="Q498" s="4"/>
      <c r="R498" s="4"/>
      <c r="T498" s="30"/>
    </row>
    <row r="499" spans="1:20" ht="15.75" hidden="1">
      <c r="A499" s="164"/>
      <c r="B499" s="230"/>
      <c r="C499" s="123"/>
      <c r="D499" s="123"/>
      <c r="E499" s="123"/>
      <c r="F499" s="123"/>
      <c r="G499" s="123"/>
      <c r="H499" s="123"/>
      <c r="I499" s="123"/>
      <c r="J499" s="206"/>
      <c r="K499" s="110"/>
      <c r="L499" s="6">
        <v>2012</v>
      </c>
      <c r="M499" s="10">
        <v>100</v>
      </c>
      <c r="N499" s="10"/>
      <c r="O499" s="10">
        <v>100</v>
      </c>
      <c r="P499" s="4"/>
      <c r="Q499" s="4"/>
      <c r="R499" s="4"/>
      <c r="T499" s="30"/>
    </row>
    <row r="500" spans="1:20" ht="15.75" hidden="1">
      <c r="A500" s="164"/>
      <c r="B500" s="230"/>
      <c r="C500" s="123"/>
      <c r="D500" s="123"/>
      <c r="E500" s="123"/>
      <c r="F500" s="123"/>
      <c r="G500" s="123"/>
      <c r="H500" s="123"/>
      <c r="I500" s="123"/>
      <c r="J500" s="206"/>
      <c r="K500" s="110"/>
      <c r="L500" s="6">
        <v>2013</v>
      </c>
      <c r="M500" s="10">
        <v>100</v>
      </c>
      <c r="N500" s="10"/>
      <c r="O500" s="10">
        <v>100</v>
      </c>
      <c r="P500" s="4"/>
      <c r="Q500" s="4"/>
      <c r="R500" s="4"/>
      <c r="T500" s="30"/>
    </row>
    <row r="501" spans="1:20" ht="15.75" hidden="1">
      <c r="A501" s="164"/>
      <c r="B501" s="230"/>
      <c r="C501" s="123"/>
      <c r="D501" s="123"/>
      <c r="E501" s="123"/>
      <c r="F501" s="123"/>
      <c r="G501" s="123"/>
      <c r="H501" s="123"/>
      <c r="I501" s="123"/>
      <c r="J501" s="206"/>
      <c r="K501" s="110"/>
      <c r="L501" s="6">
        <v>2014</v>
      </c>
      <c r="M501" s="10">
        <v>100</v>
      </c>
      <c r="N501" s="10"/>
      <c r="O501" s="10">
        <v>100</v>
      </c>
      <c r="P501" s="4"/>
      <c r="Q501" s="4"/>
      <c r="R501" s="4"/>
      <c r="T501" s="30"/>
    </row>
    <row r="502" spans="1:20" ht="152.25" customHeight="1" hidden="1">
      <c r="A502" s="165"/>
      <c r="B502" s="231"/>
      <c r="C502" s="109"/>
      <c r="D502" s="109"/>
      <c r="E502" s="109"/>
      <c r="F502" s="109"/>
      <c r="G502" s="109"/>
      <c r="H502" s="109"/>
      <c r="I502" s="109"/>
      <c r="J502" s="207"/>
      <c r="K502" s="110"/>
      <c r="L502" s="6">
        <v>2015</v>
      </c>
      <c r="M502" s="10">
        <v>100</v>
      </c>
      <c r="N502" s="10"/>
      <c r="O502" s="10">
        <v>100</v>
      </c>
      <c r="P502" s="4"/>
      <c r="Q502" s="4"/>
      <c r="R502" s="4"/>
      <c r="T502" s="30"/>
    </row>
    <row r="503" spans="1:20" ht="15.75" customHeight="1" hidden="1">
      <c r="A503" s="132" t="s">
        <v>171</v>
      </c>
      <c r="B503" s="229" t="s">
        <v>124</v>
      </c>
      <c r="C503" s="122">
        <v>32</v>
      </c>
      <c r="D503" s="122">
        <v>16</v>
      </c>
      <c r="E503" s="122">
        <v>16</v>
      </c>
      <c r="F503" s="122"/>
      <c r="G503" s="122"/>
      <c r="H503" s="122"/>
      <c r="I503" s="122"/>
      <c r="J503" s="169" t="s">
        <v>168</v>
      </c>
      <c r="K503" s="125" t="s">
        <v>107</v>
      </c>
      <c r="L503" s="6">
        <v>2010</v>
      </c>
      <c r="M503" s="6"/>
      <c r="N503" s="4"/>
      <c r="O503" s="6"/>
      <c r="P503" s="4"/>
      <c r="Q503" s="4"/>
      <c r="R503" s="4"/>
      <c r="T503" s="30"/>
    </row>
    <row r="504" spans="1:20" ht="15.75" hidden="1">
      <c r="A504" s="164"/>
      <c r="B504" s="230"/>
      <c r="C504" s="123"/>
      <c r="D504" s="123"/>
      <c r="E504" s="123"/>
      <c r="F504" s="123"/>
      <c r="G504" s="123"/>
      <c r="H504" s="123"/>
      <c r="I504" s="123"/>
      <c r="J504" s="206"/>
      <c r="K504" s="126"/>
      <c r="L504" s="6">
        <v>2011</v>
      </c>
      <c r="M504" s="6"/>
      <c r="N504" s="4"/>
      <c r="O504" s="6"/>
      <c r="P504" s="4"/>
      <c r="Q504" s="4"/>
      <c r="R504" s="4"/>
      <c r="T504" s="30"/>
    </row>
    <row r="505" spans="1:20" ht="15.75" hidden="1">
      <c r="A505" s="164"/>
      <c r="B505" s="230"/>
      <c r="C505" s="123"/>
      <c r="D505" s="123"/>
      <c r="E505" s="123"/>
      <c r="F505" s="123"/>
      <c r="G505" s="123"/>
      <c r="H505" s="123"/>
      <c r="I505" s="123"/>
      <c r="J505" s="206"/>
      <c r="K505" s="126"/>
      <c r="L505" s="6">
        <v>2012</v>
      </c>
      <c r="M505" s="6"/>
      <c r="N505" s="4"/>
      <c r="O505" s="6"/>
      <c r="P505" s="4"/>
      <c r="Q505" s="4"/>
      <c r="R505" s="4"/>
      <c r="T505" s="30"/>
    </row>
    <row r="506" spans="1:20" ht="15.75" hidden="1">
      <c r="A506" s="164"/>
      <c r="B506" s="230"/>
      <c r="C506" s="123"/>
      <c r="D506" s="123"/>
      <c r="E506" s="123"/>
      <c r="F506" s="123"/>
      <c r="G506" s="123"/>
      <c r="H506" s="123"/>
      <c r="I506" s="123"/>
      <c r="J506" s="206"/>
      <c r="K506" s="126"/>
      <c r="L506" s="6">
        <v>2013</v>
      </c>
      <c r="M506" s="6"/>
      <c r="N506" s="4"/>
      <c r="O506" s="6"/>
      <c r="P506" s="4"/>
      <c r="Q506" s="4"/>
      <c r="R506" s="4"/>
      <c r="T506" s="30"/>
    </row>
    <row r="507" spans="1:20" ht="15.75" hidden="1">
      <c r="A507" s="164"/>
      <c r="B507" s="230"/>
      <c r="C507" s="123"/>
      <c r="D507" s="123"/>
      <c r="E507" s="123"/>
      <c r="F507" s="123"/>
      <c r="G507" s="123"/>
      <c r="H507" s="123"/>
      <c r="I507" s="123"/>
      <c r="J507" s="206"/>
      <c r="K507" s="126"/>
      <c r="L507" s="6">
        <v>2014</v>
      </c>
      <c r="M507" s="6"/>
      <c r="N507" s="4"/>
      <c r="O507" s="6"/>
      <c r="P507" s="4"/>
      <c r="Q507" s="4"/>
      <c r="R507" s="4"/>
      <c r="T507" s="30"/>
    </row>
    <row r="508" spans="1:20" ht="42.75" customHeight="1" hidden="1">
      <c r="A508" s="165"/>
      <c r="B508" s="231"/>
      <c r="C508" s="109"/>
      <c r="D508" s="109"/>
      <c r="E508" s="109"/>
      <c r="F508" s="109"/>
      <c r="G508" s="109"/>
      <c r="H508" s="109"/>
      <c r="I508" s="109"/>
      <c r="J508" s="207"/>
      <c r="K508" s="127"/>
      <c r="L508" s="6">
        <v>2015</v>
      </c>
      <c r="M508" s="6"/>
      <c r="N508" s="4"/>
      <c r="O508" s="6"/>
      <c r="P508" s="4"/>
      <c r="Q508" s="4"/>
      <c r="R508" s="4"/>
      <c r="T508" s="30"/>
    </row>
    <row r="509" spans="1:20" ht="17.25" customHeight="1">
      <c r="A509" s="174" t="s">
        <v>192</v>
      </c>
      <c r="B509" s="243" t="s">
        <v>272</v>
      </c>
      <c r="C509" s="145">
        <f>SUM(D509:I509)</f>
        <v>192</v>
      </c>
      <c r="D509" s="145">
        <v>22</v>
      </c>
      <c r="E509" s="110">
        <v>26</v>
      </c>
      <c r="F509" s="110">
        <v>30</v>
      </c>
      <c r="G509" s="110">
        <v>34</v>
      </c>
      <c r="H509" s="110">
        <v>38</v>
      </c>
      <c r="I509" s="110">
        <v>42</v>
      </c>
      <c r="J509" s="174" t="s">
        <v>147</v>
      </c>
      <c r="K509" s="110" t="s">
        <v>109</v>
      </c>
      <c r="L509" s="6">
        <v>2010</v>
      </c>
      <c r="M509" s="6">
        <f aca="true" t="shared" si="64" ref="M509:M520">SUM(N509:R509)</f>
        <v>50</v>
      </c>
      <c r="N509" s="6">
        <v>50</v>
      </c>
      <c r="O509" s="6"/>
      <c r="P509" s="6"/>
      <c r="Q509" s="5"/>
      <c r="R509" s="5"/>
      <c r="T509" s="30"/>
    </row>
    <row r="510" spans="1:20" ht="15.75">
      <c r="A510" s="174"/>
      <c r="B510" s="243"/>
      <c r="C510" s="145"/>
      <c r="D510" s="145"/>
      <c r="E510" s="110"/>
      <c r="F510" s="110"/>
      <c r="G510" s="110"/>
      <c r="H510" s="110"/>
      <c r="I510" s="110"/>
      <c r="J510" s="174"/>
      <c r="K510" s="110"/>
      <c r="L510" s="6">
        <v>2011</v>
      </c>
      <c r="M510" s="6">
        <f t="shared" si="64"/>
        <v>60</v>
      </c>
      <c r="N510" s="6">
        <v>60</v>
      </c>
      <c r="O510" s="6"/>
      <c r="P510" s="6"/>
      <c r="Q510" s="5"/>
      <c r="R510" s="5"/>
      <c r="T510" s="30"/>
    </row>
    <row r="511" spans="1:20" ht="18" customHeight="1">
      <c r="A511" s="174"/>
      <c r="B511" s="243"/>
      <c r="C511" s="145"/>
      <c r="D511" s="145"/>
      <c r="E511" s="110"/>
      <c r="F511" s="110"/>
      <c r="G511" s="110"/>
      <c r="H511" s="110"/>
      <c r="I511" s="110"/>
      <c r="J511" s="174"/>
      <c r="K511" s="110"/>
      <c r="L511" s="6">
        <v>2012</v>
      </c>
      <c r="M511" s="6">
        <f t="shared" si="64"/>
        <v>70</v>
      </c>
      <c r="N511" s="6">
        <v>70</v>
      </c>
      <c r="O511" s="6"/>
      <c r="P511" s="6"/>
      <c r="Q511" s="5"/>
      <c r="R511" s="5"/>
      <c r="T511" s="30"/>
    </row>
    <row r="512" spans="1:20" ht="15.75">
      <c r="A512" s="174"/>
      <c r="B512" s="243"/>
      <c r="C512" s="145"/>
      <c r="D512" s="145"/>
      <c r="E512" s="110"/>
      <c r="F512" s="110"/>
      <c r="G512" s="110"/>
      <c r="H512" s="110"/>
      <c r="I512" s="110"/>
      <c r="J512" s="174"/>
      <c r="K512" s="110"/>
      <c r="L512" s="6">
        <v>2013</v>
      </c>
      <c r="M512" s="6">
        <f t="shared" si="64"/>
        <v>80</v>
      </c>
      <c r="N512" s="6">
        <v>80</v>
      </c>
      <c r="O512" s="6"/>
      <c r="P512" s="6"/>
      <c r="Q512" s="5"/>
      <c r="R512" s="5"/>
      <c r="T512" s="30"/>
    </row>
    <row r="513" spans="1:20" ht="18" customHeight="1">
      <c r="A513" s="174"/>
      <c r="B513" s="243"/>
      <c r="C513" s="145"/>
      <c r="D513" s="145"/>
      <c r="E513" s="110"/>
      <c r="F513" s="110"/>
      <c r="G513" s="110"/>
      <c r="H513" s="110"/>
      <c r="I513" s="110"/>
      <c r="J513" s="174"/>
      <c r="K513" s="110"/>
      <c r="L513" s="6">
        <v>2014</v>
      </c>
      <c r="M513" s="6">
        <f t="shared" si="64"/>
        <v>90</v>
      </c>
      <c r="N513" s="6">
        <v>90</v>
      </c>
      <c r="O513" s="6"/>
      <c r="P513" s="6"/>
      <c r="Q513" s="5"/>
      <c r="R513" s="5"/>
      <c r="T513" s="30"/>
    </row>
    <row r="514" spans="1:20" ht="15.75" customHeight="1">
      <c r="A514" s="174"/>
      <c r="B514" s="243"/>
      <c r="C514" s="145"/>
      <c r="D514" s="145"/>
      <c r="E514" s="110"/>
      <c r="F514" s="110"/>
      <c r="G514" s="110"/>
      <c r="H514" s="110"/>
      <c r="I514" s="110"/>
      <c r="J514" s="174"/>
      <c r="K514" s="110"/>
      <c r="L514" s="6">
        <v>2015</v>
      </c>
      <c r="M514" s="6">
        <f t="shared" si="64"/>
        <v>100</v>
      </c>
      <c r="N514" s="6">
        <v>100</v>
      </c>
      <c r="O514" s="6"/>
      <c r="P514" s="6"/>
      <c r="Q514" s="5"/>
      <c r="R514" s="5"/>
      <c r="T514" s="30"/>
    </row>
    <row r="515" spans="1:20" ht="23.25" customHeight="1">
      <c r="A515" s="174" t="s">
        <v>193</v>
      </c>
      <c r="B515" s="243" t="s">
        <v>272</v>
      </c>
      <c r="C515" s="145">
        <f>SUM(D515:I515)</f>
        <v>1453</v>
      </c>
      <c r="D515" s="145">
        <v>242</v>
      </c>
      <c r="E515" s="110">
        <v>243</v>
      </c>
      <c r="F515" s="110">
        <v>242</v>
      </c>
      <c r="G515" s="110">
        <v>242</v>
      </c>
      <c r="H515" s="110">
        <v>242</v>
      </c>
      <c r="I515" s="110">
        <v>242</v>
      </c>
      <c r="J515" s="174" t="s">
        <v>148</v>
      </c>
      <c r="K515" s="110" t="s">
        <v>110</v>
      </c>
      <c r="L515" s="6">
        <v>2010</v>
      </c>
      <c r="M515" s="10">
        <f t="shared" si="64"/>
        <v>1960.2</v>
      </c>
      <c r="N515" s="10">
        <v>1666.2</v>
      </c>
      <c r="O515" s="10"/>
      <c r="P515" s="10"/>
      <c r="Q515" s="10">
        <v>294</v>
      </c>
      <c r="R515" s="5"/>
      <c r="T515" s="30"/>
    </row>
    <row r="516" spans="1:20" ht="15.75" customHeight="1">
      <c r="A516" s="174"/>
      <c r="B516" s="243"/>
      <c r="C516" s="145"/>
      <c r="D516" s="145"/>
      <c r="E516" s="110"/>
      <c r="F516" s="110"/>
      <c r="G516" s="110"/>
      <c r="H516" s="110"/>
      <c r="I516" s="110"/>
      <c r="J516" s="174"/>
      <c r="K516" s="110"/>
      <c r="L516" s="6">
        <v>2011</v>
      </c>
      <c r="M516" s="10">
        <f t="shared" si="64"/>
        <v>2184.7999999999997</v>
      </c>
      <c r="N516" s="10">
        <v>1857.1</v>
      </c>
      <c r="O516" s="10"/>
      <c r="P516" s="10"/>
      <c r="Q516" s="10">
        <v>327.7</v>
      </c>
      <c r="R516" s="5"/>
      <c r="T516" s="30"/>
    </row>
    <row r="517" spans="1:20" ht="15.75" customHeight="1">
      <c r="A517" s="174"/>
      <c r="B517" s="243"/>
      <c r="C517" s="145"/>
      <c r="D517" s="145"/>
      <c r="E517" s="110"/>
      <c r="F517" s="110"/>
      <c r="G517" s="110"/>
      <c r="H517" s="110"/>
      <c r="I517" s="110"/>
      <c r="J517" s="174"/>
      <c r="K517" s="110"/>
      <c r="L517" s="6">
        <v>2012</v>
      </c>
      <c r="M517" s="10">
        <f t="shared" si="64"/>
        <v>2415.1000000000004</v>
      </c>
      <c r="N517" s="10">
        <v>2052.8</v>
      </c>
      <c r="O517" s="10"/>
      <c r="P517" s="10"/>
      <c r="Q517" s="10">
        <v>362.3</v>
      </c>
      <c r="R517" s="5"/>
      <c r="T517" s="30"/>
    </row>
    <row r="518" spans="1:20" ht="15.75" customHeight="1">
      <c r="A518" s="174"/>
      <c r="B518" s="243"/>
      <c r="C518" s="145"/>
      <c r="D518" s="145"/>
      <c r="E518" s="110"/>
      <c r="F518" s="110"/>
      <c r="G518" s="110"/>
      <c r="H518" s="110"/>
      <c r="I518" s="110"/>
      <c r="J518" s="174"/>
      <c r="K518" s="110"/>
      <c r="L518" s="6">
        <v>2013</v>
      </c>
      <c r="M518" s="10">
        <f t="shared" si="64"/>
        <v>2680.7999999999997</v>
      </c>
      <c r="N518" s="10">
        <v>2278.7</v>
      </c>
      <c r="O518" s="10"/>
      <c r="P518" s="10"/>
      <c r="Q518" s="10">
        <v>402.1</v>
      </c>
      <c r="R518" s="5"/>
      <c r="T518" s="30"/>
    </row>
    <row r="519" spans="1:20" ht="15.75" customHeight="1">
      <c r="A519" s="174"/>
      <c r="B519" s="243"/>
      <c r="C519" s="145"/>
      <c r="D519" s="145"/>
      <c r="E519" s="110"/>
      <c r="F519" s="110"/>
      <c r="G519" s="110"/>
      <c r="H519" s="110"/>
      <c r="I519" s="110"/>
      <c r="J519" s="174"/>
      <c r="K519" s="110"/>
      <c r="L519" s="6">
        <v>2014</v>
      </c>
      <c r="M519" s="10">
        <f t="shared" si="64"/>
        <v>2975.7000000000003</v>
      </c>
      <c r="N519" s="10">
        <v>2529.3</v>
      </c>
      <c r="O519" s="10"/>
      <c r="P519" s="10"/>
      <c r="Q519" s="10">
        <v>446.4</v>
      </c>
      <c r="R519" s="5"/>
      <c r="T519" s="30"/>
    </row>
    <row r="520" spans="1:20" ht="28.5" customHeight="1">
      <c r="A520" s="174"/>
      <c r="B520" s="243"/>
      <c r="C520" s="145"/>
      <c r="D520" s="145"/>
      <c r="E520" s="110"/>
      <c r="F520" s="110"/>
      <c r="G520" s="110"/>
      <c r="H520" s="110"/>
      <c r="I520" s="110"/>
      <c r="J520" s="174"/>
      <c r="K520" s="110"/>
      <c r="L520" s="6">
        <v>2015</v>
      </c>
      <c r="M520" s="10">
        <f t="shared" si="64"/>
        <v>3303</v>
      </c>
      <c r="N520" s="10">
        <v>2807.5</v>
      </c>
      <c r="O520" s="10"/>
      <c r="P520" s="10"/>
      <c r="Q520" s="10">
        <v>495.5</v>
      </c>
      <c r="R520" s="5"/>
      <c r="T520" s="30"/>
    </row>
    <row r="521" spans="1:20" ht="13.5" customHeight="1">
      <c r="A521" s="174" t="s">
        <v>322</v>
      </c>
      <c r="B521" s="243" t="s">
        <v>272</v>
      </c>
      <c r="C521" s="145"/>
      <c r="D521" s="145"/>
      <c r="E521" s="110"/>
      <c r="F521" s="110"/>
      <c r="G521" s="110"/>
      <c r="H521" s="110"/>
      <c r="I521" s="110"/>
      <c r="J521" s="174" t="s">
        <v>323</v>
      </c>
      <c r="K521" s="110" t="s">
        <v>396</v>
      </c>
      <c r="L521" s="6">
        <v>2010</v>
      </c>
      <c r="M521" s="10">
        <v>100</v>
      </c>
      <c r="N521" s="10"/>
      <c r="O521" s="10"/>
      <c r="P521" s="10">
        <v>100</v>
      </c>
      <c r="Q521" s="10"/>
      <c r="R521" s="5"/>
      <c r="T521" s="30"/>
    </row>
    <row r="522" spans="1:20" ht="13.5" customHeight="1">
      <c r="A522" s="174"/>
      <c r="B522" s="243"/>
      <c r="C522" s="145"/>
      <c r="D522" s="145"/>
      <c r="E522" s="110"/>
      <c r="F522" s="110"/>
      <c r="G522" s="110"/>
      <c r="H522" s="110"/>
      <c r="I522" s="110"/>
      <c r="J522" s="174"/>
      <c r="K522" s="110"/>
      <c r="L522" s="6">
        <v>2011</v>
      </c>
      <c r="M522" s="10">
        <v>100</v>
      </c>
      <c r="N522" s="10"/>
      <c r="O522" s="10"/>
      <c r="P522" s="10">
        <v>100</v>
      </c>
      <c r="Q522" s="10"/>
      <c r="R522" s="5"/>
      <c r="T522" s="30"/>
    </row>
    <row r="523" spans="1:20" ht="13.5" customHeight="1">
      <c r="A523" s="174"/>
      <c r="B523" s="243"/>
      <c r="C523" s="145"/>
      <c r="D523" s="145"/>
      <c r="E523" s="110"/>
      <c r="F523" s="110"/>
      <c r="G523" s="110"/>
      <c r="H523" s="110"/>
      <c r="I523" s="110"/>
      <c r="J523" s="174"/>
      <c r="K523" s="110"/>
      <c r="L523" s="6">
        <v>2012</v>
      </c>
      <c r="M523" s="10">
        <v>100</v>
      </c>
      <c r="N523" s="10"/>
      <c r="O523" s="10"/>
      <c r="P523" s="10">
        <v>100</v>
      </c>
      <c r="Q523" s="10"/>
      <c r="R523" s="5"/>
      <c r="T523" s="30"/>
    </row>
    <row r="524" spans="1:20" ht="13.5" customHeight="1">
      <c r="A524" s="174"/>
      <c r="B524" s="243"/>
      <c r="C524" s="145"/>
      <c r="D524" s="145"/>
      <c r="E524" s="110"/>
      <c r="F524" s="110"/>
      <c r="G524" s="110"/>
      <c r="H524" s="110"/>
      <c r="I524" s="110"/>
      <c r="J524" s="174"/>
      <c r="K524" s="110"/>
      <c r="L524" s="6">
        <v>2013</v>
      </c>
      <c r="M524" s="10">
        <v>100</v>
      </c>
      <c r="N524" s="10"/>
      <c r="O524" s="10"/>
      <c r="P524" s="10">
        <v>100</v>
      </c>
      <c r="Q524" s="10"/>
      <c r="R524" s="5"/>
      <c r="T524" s="30"/>
    </row>
    <row r="525" spans="1:20" ht="13.5" customHeight="1">
      <c r="A525" s="174"/>
      <c r="B525" s="243"/>
      <c r="C525" s="145"/>
      <c r="D525" s="145"/>
      <c r="E525" s="110"/>
      <c r="F525" s="110"/>
      <c r="G525" s="110"/>
      <c r="H525" s="110"/>
      <c r="I525" s="110"/>
      <c r="J525" s="174"/>
      <c r="K525" s="110"/>
      <c r="L525" s="6">
        <v>2014</v>
      </c>
      <c r="M525" s="10">
        <v>100</v>
      </c>
      <c r="N525" s="10"/>
      <c r="O525" s="10"/>
      <c r="P525" s="10">
        <v>100</v>
      </c>
      <c r="Q525" s="10"/>
      <c r="R525" s="5"/>
      <c r="T525" s="30"/>
    </row>
    <row r="526" spans="1:20" ht="13.5" customHeight="1">
      <c r="A526" s="174"/>
      <c r="B526" s="243"/>
      <c r="C526" s="145"/>
      <c r="D526" s="145"/>
      <c r="E526" s="110"/>
      <c r="F526" s="110"/>
      <c r="G526" s="110"/>
      <c r="H526" s="110"/>
      <c r="I526" s="110"/>
      <c r="J526" s="174"/>
      <c r="K526" s="110"/>
      <c r="L526" s="6">
        <v>2015</v>
      </c>
      <c r="M526" s="10">
        <v>100</v>
      </c>
      <c r="N526" s="10"/>
      <c r="O526" s="10"/>
      <c r="P526" s="10">
        <v>100</v>
      </c>
      <c r="Q526" s="10"/>
      <c r="R526" s="5"/>
      <c r="T526" s="30"/>
    </row>
    <row r="527" spans="1:20" ht="21.75" customHeight="1">
      <c r="A527" s="169" t="s">
        <v>401</v>
      </c>
      <c r="B527" s="229" t="s">
        <v>248</v>
      </c>
      <c r="C527" s="166">
        <v>2</v>
      </c>
      <c r="D527" s="166">
        <v>2</v>
      </c>
      <c r="E527" s="166"/>
      <c r="F527" s="166"/>
      <c r="G527" s="166"/>
      <c r="H527" s="166"/>
      <c r="I527" s="166"/>
      <c r="J527" s="169" t="s">
        <v>330</v>
      </c>
      <c r="K527" s="125" t="s">
        <v>394</v>
      </c>
      <c r="L527" s="6">
        <v>2010</v>
      </c>
      <c r="M527" s="10">
        <v>10800</v>
      </c>
      <c r="N527" s="10">
        <v>1000</v>
      </c>
      <c r="O527" s="10"/>
      <c r="P527" s="10">
        <v>9800</v>
      </c>
      <c r="Q527" s="10"/>
      <c r="R527" s="5"/>
      <c r="T527" s="30"/>
    </row>
    <row r="528" spans="1:20" ht="12.75" customHeight="1">
      <c r="A528" s="206"/>
      <c r="B528" s="230"/>
      <c r="C528" s="167"/>
      <c r="D528" s="167"/>
      <c r="E528" s="167"/>
      <c r="F528" s="167"/>
      <c r="G528" s="167"/>
      <c r="H528" s="167"/>
      <c r="I528" s="167"/>
      <c r="J528" s="206"/>
      <c r="K528" s="126"/>
      <c r="L528" s="6">
        <v>2011</v>
      </c>
      <c r="M528" s="10"/>
      <c r="N528" s="10"/>
      <c r="O528" s="10"/>
      <c r="P528" s="10"/>
      <c r="Q528" s="10"/>
      <c r="R528" s="5"/>
      <c r="T528" s="30"/>
    </row>
    <row r="529" spans="1:20" ht="15.75" customHeight="1">
      <c r="A529" s="206"/>
      <c r="B529" s="230"/>
      <c r="C529" s="167"/>
      <c r="D529" s="167"/>
      <c r="E529" s="167"/>
      <c r="F529" s="167"/>
      <c r="G529" s="167"/>
      <c r="H529" s="167"/>
      <c r="I529" s="167"/>
      <c r="J529" s="206"/>
      <c r="K529" s="126"/>
      <c r="L529" s="6">
        <v>2012</v>
      </c>
      <c r="M529" s="10"/>
      <c r="N529" s="10"/>
      <c r="O529" s="10"/>
      <c r="P529" s="10"/>
      <c r="Q529" s="10"/>
      <c r="R529" s="5"/>
      <c r="T529" s="30"/>
    </row>
    <row r="530" spans="1:20" ht="12.75" customHeight="1">
      <c r="A530" s="206"/>
      <c r="B530" s="230"/>
      <c r="C530" s="167"/>
      <c r="D530" s="167"/>
      <c r="E530" s="167"/>
      <c r="F530" s="167"/>
      <c r="G530" s="167"/>
      <c r="H530" s="167"/>
      <c r="I530" s="167"/>
      <c r="J530" s="206"/>
      <c r="K530" s="126"/>
      <c r="L530" s="6">
        <v>2013</v>
      </c>
      <c r="M530" s="10"/>
      <c r="N530" s="10"/>
      <c r="O530" s="10"/>
      <c r="P530" s="10"/>
      <c r="Q530" s="10"/>
      <c r="R530" s="5"/>
      <c r="T530" s="30"/>
    </row>
    <row r="531" spans="1:20" ht="14.25" customHeight="1">
      <c r="A531" s="206"/>
      <c r="B531" s="230"/>
      <c r="C531" s="167"/>
      <c r="D531" s="167"/>
      <c r="E531" s="167"/>
      <c r="F531" s="167"/>
      <c r="G531" s="167"/>
      <c r="H531" s="167"/>
      <c r="I531" s="167"/>
      <c r="J531" s="206"/>
      <c r="K531" s="126"/>
      <c r="L531" s="6">
        <v>2014</v>
      </c>
      <c r="M531" s="10"/>
      <c r="N531" s="10"/>
      <c r="O531" s="10"/>
      <c r="P531" s="10"/>
      <c r="Q531" s="10"/>
      <c r="R531" s="5"/>
      <c r="T531" s="30"/>
    </row>
    <row r="532" spans="1:20" ht="27.75" customHeight="1">
      <c r="A532" s="206"/>
      <c r="B532" s="231"/>
      <c r="C532" s="168"/>
      <c r="D532" s="168"/>
      <c r="E532" s="168"/>
      <c r="F532" s="168"/>
      <c r="G532" s="168"/>
      <c r="H532" s="168"/>
      <c r="I532" s="168"/>
      <c r="J532" s="207"/>
      <c r="K532" s="127"/>
      <c r="L532" s="6">
        <v>2015</v>
      </c>
      <c r="M532" s="10"/>
      <c r="N532" s="10"/>
      <c r="O532" s="10"/>
      <c r="P532" s="10"/>
      <c r="Q532" s="10"/>
      <c r="R532" s="5"/>
      <c r="T532" s="30"/>
    </row>
    <row r="533" spans="1:20" ht="19.5" customHeight="1">
      <c r="A533" s="206"/>
      <c r="B533" s="229" t="s">
        <v>248</v>
      </c>
      <c r="C533" s="166">
        <v>1</v>
      </c>
      <c r="D533" s="166">
        <v>1</v>
      </c>
      <c r="E533" s="166"/>
      <c r="F533" s="166"/>
      <c r="G533" s="166"/>
      <c r="H533" s="166"/>
      <c r="I533" s="166"/>
      <c r="J533" s="169" t="s">
        <v>331</v>
      </c>
      <c r="K533" s="125" t="s">
        <v>394</v>
      </c>
      <c r="L533" s="6">
        <v>2010</v>
      </c>
      <c r="M533" s="10">
        <v>1256</v>
      </c>
      <c r="N533" s="10">
        <v>1256</v>
      </c>
      <c r="O533" s="10"/>
      <c r="P533" s="10"/>
      <c r="Q533" s="10"/>
      <c r="R533" s="5"/>
      <c r="T533" s="30"/>
    </row>
    <row r="534" spans="1:20" ht="19.5" customHeight="1">
      <c r="A534" s="206"/>
      <c r="B534" s="230"/>
      <c r="C534" s="167"/>
      <c r="D534" s="167"/>
      <c r="E534" s="167"/>
      <c r="F534" s="167"/>
      <c r="G534" s="167"/>
      <c r="H534" s="167"/>
      <c r="I534" s="167"/>
      <c r="J534" s="206"/>
      <c r="K534" s="126"/>
      <c r="L534" s="6">
        <v>2011</v>
      </c>
      <c r="M534" s="10"/>
      <c r="N534" s="10"/>
      <c r="O534" s="10"/>
      <c r="P534" s="10"/>
      <c r="Q534" s="10"/>
      <c r="R534" s="5"/>
      <c r="T534" s="30"/>
    </row>
    <row r="535" spans="1:20" ht="19.5" customHeight="1">
      <c r="A535" s="206"/>
      <c r="B535" s="230"/>
      <c r="C535" s="167"/>
      <c r="D535" s="167"/>
      <c r="E535" s="167"/>
      <c r="F535" s="167"/>
      <c r="G535" s="167"/>
      <c r="H535" s="167"/>
      <c r="I535" s="167"/>
      <c r="J535" s="206"/>
      <c r="K535" s="126"/>
      <c r="L535" s="6">
        <v>2012</v>
      </c>
      <c r="M535" s="10"/>
      <c r="N535" s="10"/>
      <c r="O535" s="10"/>
      <c r="P535" s="10"/>
      <c r="Q535" s="10"/>
      <c r="R535" s="5"/>
      <c r="T535" s="30"/>
    </row>
    <row r="536" spans="1:20" ht="19.5" customHeight="1">
      <c r="A536" s="206"/>
      <c r="B536" s="230"/>
      <c r="C536" s="167"/>
      <c r="D536" s="167"/>
      <c r="E536" s="167"/>
      <c r="F536" s="167"/>
      <c r="G536" s="167"/>
      <c r="H536" s="167"/>
      <c r="I536" s="167"/>
      <c r="J536" s="206"/>
      <c r="K536" s="126"/>
      <c r="L536" s="6">
        <v>2013</v>
      </c>
      <c r="M536" s="10"/>
      <c r="N536" s="10"/>
      <c r="O536" s="10"/>
      <c r="P536" s="10"/>
      <c r="Q536" s="10"/>
      <c r="R536" s="5"/>
      <c r="T536" s="30"/>
    </row>
    <row r="537" spans="1:20" ht="19.5" customHeight="1">
      <c r="A537" s="206"/>
      <c r="B537" s="231"/>
      <c r="C537" s="168"/>
      <c r="D537" s="168"/>
      <c r="E537" s="168"/>
      <c r="F537" s="168"/>
      <c r="G537" s="168"/>
      <c r="H537" s="168"/>
      <c r="I537" s="168"/>
      <c r="J537" s="207"/>
      <c r="K537" s="127"/>
      <c r="L537" s="6">
        <v>2014</v>
      </c>
      <c r="M537" s="10"/>
      <c r="N537" s="10"/>
      <c r="O537" s="10"/>
      <c r="P537" s="10"/>
      <c r="Q537" s="10"/>
      <c r="R537" s="5"/>
      <c r="T537" s="30"/>
    </row>
    <row r="538" spans="1:20" ht="15.75" customHeight="1">
      <c r="A538" s="206"/>
      <c r="B538" s="209" t="s">
        <v>121</v>
      </c>
      <c r="C538" s="110">
        <v>16</v>
      </c>
      <c r="D538" s="110"/>
      <c r="E538" s="110"/>
      <c r="F538" s="110"/>
      <c r="G538" s="110"/>
      <c r="H538" s="110"/>
      <c r="I538" s="110"/>
      <c r="J538" s="169" t="s">
        <v>249</v>
      </c>
      <c r="K538" s="125" t="s">
        <v>394</v>
      </c>
      <c r="L538" s="6">
        <v>2010</v>
      </c>
      <c r="M538" s="10">
        <v>5</v>
      </c>
      <c r="N538" s="10"/>
      <c r="O538" s="10"/>
      <c r="P538" s="10">
        <v>5</v>
      </c>
      <c r="Q538" s="10"/>
      <c r="R538" s="5"/>
      <c r="T538" s="30"/>
    </row>
    <row r="539" spans="1:20" ht="15.75">
      <c r="A539" s="206"/>
      <c r="B539" s="209"/>
      <c r="C539" s="110"/>
      <c r="D539" s="110"/>
      <c r="E539" s="110"/>
      <c r="F539" s="110"/>
      <c r="G539" s="110"/>
      <c r="H539" s="110"/>
      <c r="I539" s="110"/>
      <c r="J539" s="206"/>
      <c r="K539" s="126"/>
      <c r="L539" s="6">
        <v>2011</v>
      </c>
      <c r="M539" s="10"/>
      <c r="N539" s="10"/>
      <c r="O539" s="10"/>
      <c r="P539" s="10"/>
      <c r="Q539" s="10"/>
      <c r="R539" s="5"/>
      <c r="T539" s="30"/>
    </row>
    <row r="540" spans="1:20" ht="15.75">
      <c r="A540" s="206"/>
      <c r="B540" s="209"/>
      <c r="C540" s="110"/>
      <c r="D540" s="110"/>
      <c r="E540" s="110"/>
      <c r="F540" s="110"/>
      <c r="G540" s="110"/>
      <c r="H540" s="110"/>
      <c r="I540" s="110"/>
      <c r="J540" s="206"/>
      <c r="K540" s="126"/>
      <c r="L540" s="6">
        <v>2012</v>
      </c>
      <c r="M540" s="10"/>
      <c r="N540" s="10"/>
      <c r="O540" s="10"/>
      <c r="P540" s="10"/>
      <c r="Q540" s="10"/>
      <c r="R540" s="5"/>
      <c r="T540" s="30"/>
    </row>
    <row r="541" spans="1:20" ht="15.75">
      <c r="A541" s="206"/>
      <c r="B541" s="209"/>
      <c r="C541" s="110"/>
      <c r="D541" s="110"/>
      <c r="E541" s="110"/>
      <c r="F541" s="110"/>
      <c r="G541" s="110"/>
      <c r="H541" s="110"/>
      <c r="I541" s="110"/>
      <c r="J541" s="206"/>
      <c r="K541" s="126"/>
      <c r="L541" s="6">
        <v>2013</v>
      </c>
      <c r="M541" s="10"/>
      <c r="N541" s="10"/>
      <c r="O541" s="10"/>
      <c r="P541" s="10"/>
      <c r="Q541" s="10"/>
      <c r="R541" s="5"/>
      <c r="T541" s="30"/>
    </row>
    <row r="542" spans="1:20" ht="15.75">
      <c r="A542" s="206"/>
      <c r="B542" s="209"/>
      <c r="C542" s="110"/>
      <c r="D542" s="110"/>
      <c r="E542" s="110"/>
      <c r="F542" s="110"/>
      <c r="G542" s="110"/>
      <c r="H542" s="110"/>
      <c r="I542" s="110"/>
      <c r="J542" s="206"/>
      <c r="K542" s="126"/>
      <c r="L542" s="6">
        <v>2014</v>
      </c>
      <c r="M542" s="10"/>
      <c r="N542" s="10"/>
      <c r="O542" s="10"/>
      <c r="P542" s="10"/>
      <c r="Q542" s="10"/>
      <c r="R542" s="5"/>
      <c r="T542" s="30"/>
    </row>
    <row r="543" spans="1:20" ht="12.75" customHeight="1">
      <c r="A543" s="206"/>
      <c r="B543" s="209"/>
      <c r="C543" s="110"/>
      <c r="D543" s="110"/>
      <c r="E543" s="110"/>
      <c r="F543" s="110"/>
      <c r="G543" s="110"/>
      <c r="H543" s="110"/>
      <c r="I543" s="110"/>
      <c r="J543" s="207"/>
      <c r="K543" s="127"/>
      <c r="L543" s="6">
        <v>2015</v>
      </c>
      <c r="M543" s="10"/>
      <c r="N543" s="10"/>
      <c r="O543" s="10"/>
      <c r="P543" s="10"/>
      <c r="Q543" s="10"/>
      <c r="R543" s="5"/>
      <c r="T543" s="30"/>
    </row>
    <row r="544" spans="1:20" ht="15.75" customHeight="1">
      <c r="A544" s="206"/>
      <c r="B544" s="209" t="s">
        <v>142</v>
      </c>
      <c r="C544" s="110">
        <v>0.3</v>
      </c>
      <c r="D544" s="110"/>
      <c r="E544" s="110"/>
      <c r="F544" s="110"/>
      <c r="G544" s="110"/>
      <c r="H544" s="110"/>
      <c r="I544" s="110">
        <v>0.3</v>
      </c>
      <c r="J544" s="169" t="s">
        <v>298</v>
      </c>
      <c r="K544" s="125" t="s">
        <v>394</v>
      </c>
      <c r="L544" s="6">
        <v>2010</v>
      </c>
      <c r="M544" s="10">
        <v>3311</v>
      </c>
      <c r="N544" s="10">
        <v>1660</v>
      </c>
      <c r="O544" s="10"/>
      <c r="P544" s="10">
        <v>1651</v>
      </c>
      <c r="Q544" s="10"/>
      <c r="R544" s="5"/>
      <c r="T544" s="30"/>
    </row>
    <row r="545" spans="1:20" ht="15.75">
      <c r="A545" s="206"/>
      <c r="B545" s="209"/>
      <c r="C545" s="110"/>
      <c r="D545" s="110"/>
      <c r="E545" s="110"/>
      <c r="F545" s="110"/>
      <c r="G545" s="110"/>
      <c r="H545" s="110"/>
      <c r="I545" s="110"/>
      <c r="J545" s="206"/>
      <c r="K545" s="126"/>
      <c r="L545" s="6">
        <v>2011</v>
      </c>
      <c r="M545" s="10">
        <v>3311</v>
      </c>
      <c r="N545" s="10">
        <v>1660</v>
      </c>
      <c r="O545" s="10"/>
      <c r="P545" s="10">
        <v>1651</v>
      </c>
      <c r="Q545" s="10"/>
      <c r="R545" s="5"/>
      <c r="T545" s="30"/>
    </row>
    <row r="546" spans="1:20" ht="15.75">
      <c r="A546" s="206"/>
      <c r="B546" s="209"/>
      <c r="C546" s="110"/>
      <c r="D546" s="110"/>
      <c r="E546" s="110"/>
      <c r="F546" s="110"/>
      <c r="G546" s="110"/>
      <c r="H546" s="110"/>
      <c r="I546" s="110"/>
      <c r="J546" s="206"/>
      <c r="K546" s="126"/>
      <c r="L546" s="6">
        <v>2012</v>
      </c>
      <c r="M546" s="10">
        <v>3311</v>
      </c>
      <c r="N546" s="10">
        <v>1660</v>
      </c>
      <c r="O546" s="10"/>
      <c r="P546" s="10">
        <v>1651</v>
      </c>
      <c r="Q546" s="10"/>
      <c r="R546" s="5"/>
      <c r="T546" s="30"/>
    </row>
    <row r="547" spans="1:20" ht="15.75">
      <c r="A547" s="206"/>
      <c r="B547" s="209"/>
      <c r="C547" s="110"/>
      <c r="D547" s="110"/>
      <c r="E547" s="110"/>
      <c r="F547" s="110"/>
      <c r="G547" s="110"/>
      <c r="H547" s="110"/>
      <c r="I547" s="110"/>
      <c r="J547" s="206"/>
      <c r="K547" s="126"/>
      <c r="L547" s="6">
        <v>2013</v>
      </c>
      <c r="M547" s="10">
        <v>3311</v>
      </c>
      <c r="N547" s="10">
        <v>1660</v>
      </c>
      <c r="O547" s="10"/>
      <c r="P547" s="10">
        <v>1651</v>
      </c>
      <c r="Q547" s="10"/>
      <c r="R547" s="5"/>
      <c r="T547" s="30"/>
    </row>
    <row r="548" spans="1:20" ht="15.75">
      <c r="A548" s="206"/>
      <c r="B548" s="209"/>
      <c r="C548" s="110"/>
      <c r="D548" s="110"/>
      <c r="E548" s="110"/>
      <c r="F548" s="110"/>
      <c r="G548" s="110"/>
      <c r="H548" s="110"/>
      <c r="I548" s="110"/>
      <c r="J548" s="206"/>
      <c r="K548" s="126"/>
      <c r="L548" s="6">
        <v>2014</v>
      </c>
      <c r="M548" s="10">
        <v>3311</v>
      </c>
      <c r="N548" s="10">
        <v>1660</v>
      </c>
      <c r="O548" s="10"/>
      <c r="P548" s="10">
        <v>1651</v>
      </c>
      <c r="Q548" s="10"/>
      <c r="R548" s="5"/>
      <c r="T548" s="30"/>
    </row>
    <row r="549" spans="1:20" ht="15.75">
      <c r="A549" s="206"/>
      <c r="B549" s="209"/>
      <c r="C549" s="110"/>
      <c r="D549" s="110"/>
      <c r="E549" s="110"/>
      <c r="F549" s="110"/>
      <c r="G549" s="110"/>
      <c r="H549" s="110"/>
      <c r="I549" s="110"/>
      <c r="J549" s="207"/>
      <c r="K549" s="127"/>
      <c r="L549" s="6">
        <v>2015</v>
      </c>
      <c r="M549" s="10">
        <v>3311</v>
      </c>
      <c r="N549" s="10">
        <v>1660</v>
      </c>
      <c r="O549" s="10"/>
      <c r="P549" s="10">
        <v>1651</v>
      </c>
      <c r="Q549" s="10"/>
      <c r="R549" s="5"/>
      <c r="T549" s="30"/>
    </row>
    <row r="550" spans="1:20" ht="15.75" customHeight="1">
      <c r="A550" s="206"/>
      <c r="B550" s="209" t="s">
        <v>248</v>
      </c>
      <c r="C550" s="110">
        <v>5</v>
      </c>
      <c r="D550" s="110">
        <v>1</v>
      </c>
      <c r="E550" s="110">
        <v>1</v>
      </c>
      <c r="F550" s="110">
        <v>1</v>
      </c>
      <c r="G550" s="110">
        <v>1</v>
      </c>
      <c r="H550" s="110">
        <v>1</v>
      </c>
      <c r="I550" s="110"/>
      <c r="J550" s="169" t="s">
        <v>329</v>
      </c>
      <c r="K550" s="125" t="s">
        <v>394</v>
      </c>
      <c r="L550" s="6">
        <v>2010</v>
      </c>
      <c r="M550" s="10">
        <f>N550+P550</f>
        <v>1557</v>
      </c>
      <c r="N550" s="10">
        <v>600</v>
      </c>
      <c r="O550" s="10"/>
      <c r="P550" s="10">
        <v>957</v>
      </c>
      <c r="Q550" s="10"/>
      <c r="R550" s="5"/>
      <c r="T550" s="30"/>
    </row>
    <row r="551" spans="1:20" ht="15.75">
      <c r="A551" s="206"/>
      <c r="B551" s="209"/>
      <c r="C551" s="110"/>
      <c r="D551" s="110"/>
      <c r="E551" s="110"/>
      <c r="F551" s="110"/>
      <c r="G551" s="110"/>
      <c r="H551" s="110"/>
      <c r="I551" s="110"/>
      <c r="J551" s="206"/>
      <c r="K551" s="126"/>
      <c r="L551" s="6">
        <v>2011</v>
      </c>
      <c r="M551" s="10">
        <f>N551+P551</f>
        <v>1650</v>
      </c>
      <c r="N551" s="10">
        <v>700</v>
      </c>
      <c r="O551" s="10"/>
      <c r="P551" s="10">
        <v>950</v>
      </c>
      <c r="Q551" s="10"/>
      <c r="R551" s="5"/>
      <c r="T551" s="30"/>
    </row>
    <row r="552" spans="1:20" ht="15.75">
      <c r="A552" s="206"/>
      <c r="B552" s="209"/>
      <c r="C552" s="110"/>
      <c r="D552" s="110"/>
      <c r="E552" s="110"/>
      <c r="F552" s="110"/>
      <c r="G552" s="110"/>
      <c r="H552" s="110"/>
      <c r="I552" s="110"/>
      <c r="J552" s="206"/>
      <c r="K552" s="126"/>
      <c r="L552" s="6">
        <v>2012</v>
      </c>
      <c r="M552" s="10">
        <f>N552+P552</f>
        <v>1600</v>
      </c>
      <c r="N552" s="10">
        <v>700</v>
      </c>
      <c r="O552" s="10"/>
      <c r="P552" s="10">
        <v>900</v>
      </c>
      <c r="Q552" s="10"/>
      <c r="R552" s="5"/>
      <c r="T552" s="30"/>
    </row>
    <row r="553" spans="1:20" ht="15.75">
      <c r="A553" s="206"/>
      <c r="B553" s="209"/>
      <c r="C553" s="110"/>
      <c r="D553" s="110"/>
      <c r="E553" s="110"/>
      <c r="F553" s="110"/>
      <c r="G553" s="110"/>
      <c r="H553" s="110"/>
      <c r="I553" s="110"/>
      <c r="J553" s="206"/>
      <c r="K553" s="126"/>
      <c r="L553" s="6">
        <v>2013</v>
      </c>
      <c r="M553" s="10">
        <f>N553+P553</f>
        <v>350</v>
      </c>
      <c r="N553" s="10"/>
      <c r="O553" s="10"/>
      <c r="P553" s="10">
        <v>350</v>
      </c>
      <c r="Q553" s="10"/>
      <c r="R553" s="5"/>
      <c r="T553" s="30"/>
    </row>
    <row r="554" spans="1:20" ht="15.75">
      <c r="A554" s="206"/>
      <c r="B554" s="209"/>
      <c r="C554" s="110"/>
      <c r="D554" s="110"/>
      <c r="E554" s="110"/>
      <c r="F554" s="110"/>
      <c r="G554" s="110"/>
      <c r="H554" s="110"/>
      <c r="I554" s="110"/>
      <c r="J554" s="206"/>
      <c r="K554" s="126"/>
      <c r="L554" s="6">
        <v>2014</v>
      </c>
      <c r="M554" s="10">
        <f>N554+P554</f>
        <v>353</v>
      </c>
      <c r="N554" s="10"/>
      <c r="O554" s="10"/>
      <c r="P554" s="10">
        <v>353</v>
      </c>
      <c r="Q554" s="10"/>
      <c r="R554" s="5"/>
      <c r="T554" s="30"/>
    </row>
    <row r="555" spans="1:20" ht="13.5" customHeight="1">
      <c r="A555" s="207"/>
      <c r="B555" s="209"/>
      <c r="C555" s="110"/>
      <c r="D555" s="110"/>
      <c r="E555" s="110"/>
      <c r="F555" s="110"/>
      <c r="G555" s="110"/>
      <c r="H555" s="110"/>
      <c r="I555" s="110"/>
      <c r="J555" s="207"/>
      <c r="K555" s="127"/>
      <c r="L555" s="6">
        <v>2015</v>
      </c>
      <c r="M555" s="10"/>
      <c r="N555" s="10"/>
      <c r="O555" s="10"/>
      <c r="P555" s="10"/>
      <c r="Q555" s="10"/>
      <c r="R555" s="5"/>
      <c r="T555" s="30"/>
    </row>
    <row r="556" spans="1:20" ht="30.75" customHeight="1">
      <c r="A556" s="226" t="s">
        <v>144</v>
      </c>
      <c r="B556" s="166" t="s">
        <v>259</v>
      </c>
      <c r="C556" s="166" t="s">
        <v>259</v>
      </c>
      <c r="D556" s="166" t="s">
        <v>259</v>
      </c>
      <c r="E556" s="166" t="s">
        <v>259</v>
      </c>
      <c r="F556" s="166" t="s">
        <v>259</v>
      </c>
      <c r="G556" s="166" t="s">
        <v>259</v>
      </c>
      <c r="H556" s="166" t="s">
        <v>259</v>
      </c>
      <c r="I556" s="166" t="s">
        <v>259</v>
      </c>
      <c r="J556" s="166" t="s">
        <v>259</v>
      </c>
      <c r="K556" s="166" t="s">
        <v>259</v>
      </c>
      <c r="L556" s="5" t="s">
        <v>130</v>
      </c>
      <c r="M556" s="8">
        <f>SUM(M557:M562)</f>
        <v>60711.59999999999</v>
      </c>
      <c r="N556" s="8">
        <f>SUM(N557:N562)</f>
        <v>27857.6</v>
      </c>
      <c r="O556" s="8">
        <f>SUM(O557:O562)</f>
        <v>6700</v>
      </c>
      <c r="P556" s="8">
        <f>SUM(P557:P562)</f>
        <v>23826</v>
      </c>
      <c r="Q556" s="8">
        <f>SUM(Q557:Q562)</f>
        <v>2328</v>
      </c>
      <c r="R556" s="5"/>
      <c r="T556" s="30"/>
    </row>
    <row r="557" spans="1:20" ht="15.75" customHeight="1">
      <c r="A557" s="22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5">
        <v>2010</v>
      </c>
      <c r="M557" s="8">
        <f>M550+M544+M538+M515+M509+M491+M533+M521+M527</f>
        <v>19739.2</v>
      </c>
      <c r="N557" s="8">
        <f aca="true" t="shared" si="65" ref="M557:Q562">N550+N544+N538+N515+N509+N491+N533+N521+N527</f>
        <v>6232.2</v>
      </c>
      <c r="O557" s="8">
        <f t="shared" si="65"/>
        <v>700</v>
      </c>
      <c r="P557" s="8">
        <f t="shared" si="65"/>
        <v>12513</v>
      </c>
      <c r="Q557" s="8">
        <f t="shared" si="65"/>
        <v>294</v>
      </c>
      <c r="R557" s="8">
        <f aca="true" t="shared" si="66" ref="R557:R562">R550+R544+R538+R515+R509+R491</f>
        <v>0</v>
      </c>
      <c r="T557" s="30"/>
    </row>
    <row r="558" spans="1:20" ht="15.75" customHeight="1">
      <c r="A558" s="22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5">
        <v>2011</v>
      </c>
      <c r="M558" s="8">
        <f t="shared" si="65"/>
        <v>8505.8</v>
      </c>
      <c r="N558" s="8">
        <f t="shared" si="65"/>
        <v>4277.1</v>
      </c>
      <c r="O558" s="8">
        <f t="shared" si="65"/>
        <v>1200</v>
      </c>
      <c r="P558" s="8">
        <f t="shared" si="65"/>
        <v>2701</v>
      </c>
      <c r="Q558" s="8">
        <f t="shared" si="65"/>
        <v>327.7</v>
      </c>
      <c r="R558" s="8">
        <f t="shared" si="66"/>
        <v>0</v>
      </c>
      <c r="T558" s="30"/>
    </row>
    <row r="559" spans="1:20" ht="15.75" customHeight="1">
      <c r="A559" s="22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5">
        <v>2012</v>
      </c>
      <c r="M559" s="8">
        <f t="shared" si="65"/>
        <v>8696.1</v>
      </c>
      <c r="N559" s="8">
        <f t="shared" si="65"/>
        <v>4482.8</v>
      </c>
      <c r="O559" s="8">
        <f t="shared" si="65"/>
        <v>1200</v>
      </c>
      <c r="P559" s="8">
        <f t="shared" si="65"/>
        <v>2651</v>
      </c>
      <c r="Q559" s="8">
        <f t="shared" si="65"/>
        <v>362.3</v>
      </c>
      <c r="R559" s="8">
        <f t="shared" si="66"/>
        <v>0</v>
      </c>
      <c r="T559" s="30"/>
    </row>
    <row r="560" spans="1:20" ht="15.75" customHeight="1">
      <c r="A560" s="22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5">
        <v>2013</v>
      </c>
      <c r="M560" s="8">
        <f t="shared" si="65"/>
        <v>7721.799999999999</v>
      </c>
      <c r="N560" s="8">
        <f t="shared" si="65"/>
        <v>4018.7</v>
      </c>
      <c r="O560" s="8">
        <f t="shared" si="65"/>
        <v>1200</v>
      </c>
      <c r="P560" s="8">
        <f t="shared" si="65"/>
        <v>2101</v>
      </c>
      <c r="Q560" s="8">
        <f t="shared" si="65"/>
        <v>402.1</v>
      </c>
      <c r="R560" s="8">
        <f t="shared" si="66"/>
        <v>0</v>
      </c>
      <c r="T560" s="30"/>
    </row>
    <row r="561" spans="1:20" ht="15.75" customHeight="1">
      <c r="A561" s="22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5">
        <v>2014</v>
      </c>
      <c r="M561" s="8">
        <f t="shared" si="65"/>
        <v>8029.700000000001</v>
      </c>
      <c r="N561" s="8">
        <f t="shared" si="65"/>
        <v>4279.3</v>
      </c>
      <c r="O561" s="8">
        <f t="shared" si="65"/>
        <v>1200</v>
      </c>
      <c r="P561" s="8">
        <f t="shared" si="65"/>
        <v>2104</v>
      </c>
      <c r="Q561" s="8">
        <f t="shared" si="65"/>
        <v>446.4</v>
      </c>
      <c r="R561" s="8">
        <f t="shared" si="66"/>
        <v>0</v>
      </c>
      <c r="T561" s="30"/>
    </row>
    <row r="562" spans="1:20" ht="15.75" customHeight="1">
      <c r="A562" s="22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5">
        <v>2015</v>
      </c>
      <c r="M562" s="8">
        <f t="shared" si="65"/>
        <v>8019</v>
      </c>
      <c r="N562" s="8">
        <f t="shared" si="65"/>
        <v>4567.5</v>
      </c>
      <c r="O562" s="8">
        <f t="shared" si="65"/>
        <v>1200</v>
      </c>
      <c r="P562" s="8">
        <f t="shared" si="65"/>
        <v>1756</v>
      </c>
      <c r="Q562" s="8">
        <f t="shared" si="65"/>
        <v>495.5</v>
      </c>
      <c r="R562" s="8">
        <f t="shared" si="66"/>
        <v>0</v>
      </c>
      <c r="T562" s="30"/>
    </row>
    <row r="563" spans="1:20" ht="18.75" customHeight="1">
      <c r="A563" s="244" t="s">
        <v>182</v>
      </c>
      <c r="B563" s="245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6"/>
      <c r="T563" s="30"/>
    </row>
    <row r="564" spans="1:20" ht="23.25" customHeight="1" hidden="1">
      <c r="A564" s="18"/>
      <c r="B564" s="59"/>
      <c r="C564" s="76"/>
      <c r="D564" s="76"/>
      <c r="E564" s="12"/>
      <c r="F564" s="12"/>
      <c r="G564" s="12"/>
      <c r="H564" s="12"/>
      <c r="I564" s="87"/>
      <c r="J564" s="17"/>
      <c r="K564" s="12"/>
      <c r="L564" s="6"/>
      <c r="M564" s="9"/>
      <c r="N564" s="6"/>
      <c r="O564" s="6"/>
      <c r="P564" s="6"/>
      <c r="Q564" s="6"/>
      <c r="R564" s="5"/>
      <c r="T564" s="30"/>
    </row>
    <row r="565" spans="1:20" ht="23.25" customHeight="1" hidden="1">
      <c r="A565" s="18"/>
      <c r="B565" s="59"/>
      <c r="C565" s="76"/>
      <c r="D565" s="76"/>
      <c r="E565" s="12"/>
      <c r="F565" s="12"/>
      <c r="G565" s="12"/>
      <c r="H565" s="12"/>
      <c r="I565" s="87"/>
      <c r="J565" s="17"/>
      <c r="K565" s="12"/>
      <c r="L565" s="6"/>
      <c r="M565" s="9"/>
      <c r="N565" s="6"/>
      <c r="O565" s="6"/>
      <c r="P565" s="6"/>
      <c r="Q565" s="6"/>
      <c r="R565" s="5"/>
      <c r="T565" s="30"/>
    </row>
    <row r="566" spans="1:20" ht="23.25" customHeight="1" hidden="1">
      <c r="A566" s="18"/>
      <c r="B566" s="59"/>
      <c r="C566" s="76"/>
      <c r="D566" s="76"/>
      <c r="E566" s="12"/>
      <c r="F566" s="12"/>
      <c r="G566" s="12"/>
      <c r="H566" s="12"/>
      <c r="I566" s="87"/>
      <c r="J566" s="17"/>
      <c r="K566" s="12"/>
      <c r="L566" s="6"/>
      <c r="M566" s="9"/>
      <c r="N566" s="6"/>
      <c r="O566" s="6"/>
      <c r="P566" s="6"/>
      <c r="Q566" s="6"/>
      <c r="R566" s="5"/>
      <c r="T566" s="30"/>
    </row>
    <row r="567" spans="1:20" ht="23.25" customHeight="1" hidden="1">
      <c r="A567" s="18"/>
      <c r="B567" s="59"/>
      <c r="C567" s="76"/>
      <c r="D567" s="76"/>
      <c r="E567" s="12"/>
      <c r="F567" s="12"/>
      <c r="G567" s="12"/>
      <c r="H567" s="12"/>
      <c r="I567" s="87"/>
      <c r="J567" s="17"/>
      <c r="K567" s="12"/>
      <c r="L567" s="6"/>
      <c r="M567" s="9"/>
      <c r="N567" s="6"/>
      <c r="O567" s="6"/>
      <c r="P567" s="6"/>
      <c r="Q567" s="6"/>
      <c r="R567" s="5"/>
      <c r="T567" s="30"/>
    </row>
    <row r="568" spans="1:20" ht="23.25" customHeight="1" hidden="1">
      <c r="A568" s="18"/>
      <c r="B568" s="59"/>
      <c r="C568" s="76"/>
      <c r="D568" s="76"/>
      <c r="E568" s="12"/>
      <c r="F568" s="12"/>
      <c r="G568" s="12"/>
      <c r="H568" s="12"/>
      <c r="I568" s="87"/>
      <c r="J568" s="17"/>
      <c r="K568" s="12"/>
      <c r="L568" s="6"/>
      <c r="M568" s="9"/>
      <c r="N568" s="6"/>
      <c r="O568" s="6"/>
      <c r="P568" s="6"/>
      <c r="Q568" s="6"/>
      <c r="R568" s="5"/>
      <c r="T568" s="30"/>
    </row>
    <row r="569" spans="1:20" ht="23.25" customHeight="1" hidden="1">
      <c r="A569" s="18"/>
      <c r="B569" s="59"/>
      <c r="C569" s="76"/>
      <c r="D569" s="76"/>
      <c r="E569" s="12"/>
      <c r="F569" s="12"/>
      <c r="G569" s="12"/>
      <c r="H569" s="12"/>
      <c r="I569" s="87"/>
      <c r="J569" s="17"/>
      <c r="K569" s="12"/>
      <c r="L569" s="6"/>
      <c r="M569" s="9"/>
      <c r="N569" s="6"/>
      <c r="O569" s="6"/>
      <c r="P569" s="6"/>
      <c r="Q569" s="6"/>
      <c r="R569" s="5"/>
      <c r="T569" s="30"/>
    </row>
    <row r="570" spans="1:20" ht="23.25" customHeight="1" hidden="1">
      <c r="A570" s="18"/>
      <c r="B570" s="59"/>
      <c r="C570" s="76"/>
      <c r="D570" s="76"/>
      <c r="E570" s="12"/>
      <c r="F570" s="12"/>
      <c r="G570" s="12"/>
      <c r="H570" s="12"/>
      <c r="I570" s="87"/>
      <c r="J570" s="17"/>
      <c r="K570" s="12"/>
      <c r="L570" s="6"/>
      <c r="M570" s="9"/>
      <c r="N570" s="6"/>
      <c r="O570" s="6"/>
      <c r="P570" s="6"/>
      <c r="Q570" s="6"/>
      <c r="R570" s="5"/>
      <c r="T570" s="30"/>
    </row>
    <row r="571" spans="1:20" ht="23.25" customHeight="1" hidden="1">
      <c r="A571" s="18"/>
      <c r="B571" s="59"/>
      <c r="C571" s="76"/>
      <c r="D571" s="76"/>
      <c r="E571" s="12"/>
      <c r="F571" s="12"/>
      <c r="G571" s="12"/>
      <c r="H571" s="12"/>
      <c r="I571" s="87"/>
      <c r="J571" s="17"/>
      <c r="K571" s="12"/>
      <c r="L571" s="6"/>
      <c r="M571" s="9"/>
      <c r="N571" s="6"/>
      <c r="O571" s="6"/>
      <c r="P571" s="6"/>
      <c r="Q571" s="6"/>
      <c r="R571" s="5"/>
      <c r="T571" s="30"/>
    </row>
    <row r="572" spans="1:20" ht="23.25" customHeight="1" hidden="1">
      <c r="A572" s="18"/>
      <c r="B572" s="59"/>
      <c r="C572" s="76"/>
      <c r="D572" s="76"/>
      <c r="E572" s="12"/>
      <c r="F572" s="12"/>
      <c r="G572" s="12"/>
      <c r="H572" s="12"/>
      <c r="I572" s="87"/>
      <c r="J572" s="17"/>
      <c r="K572" s="12"/>
      <c r="L572" s="6"/>
      <c r="M572" s="9"/>
      <c r="N572" s="6"/>
      <c r="O572" s="6"/>
      <c r="P572" s="6"/>
      <c r="Q572" s="6"/>
      <c r="R572" s="5"/>
      <c r="T572" s="30"/>
    </row>
    <row r="573" spans="1:20" ht="23.25" customHeight="1" hidden="1">
      <c r="A573" s="18"/>
      <c r="B573" s="59"/>
      <c r="C573" s="76"/>
      <c r="D573" s="76"/>
      <c r="E573" s="12"/>
      <c r="F573" s="12"/>
      <c r="G573" s="12"/>
      <c r="H573" s="12"/>
      <c r="I573" s="87"/>
      <c r="J573" s="17"/>
      <c r="K573" s="12"/>
      <c r="L573" s="6"/>
      <c r="M573" s="9"/>
      <c r="N573" s="6"/>
      <c r="O573" s="6"/>
      <c r="P573" s="6"/>
      <c r="Q573" s="6"/>
      <c r="R573" s="5"/>
      <c r="T573" s="30"/>
    </row>
    <row r="574" spans="1:20" ht="23.25" customHeight="1" hidden="1">
      <c r="A574" s="18"/>
      <c r="B574" s="59"/>
      <c r="C574" s="76"/>
      <c r="D574" s="76"/>
      <c r="E574" s="12"/>
      <c r="F574" s="12"/>
      <c r="G574" s="12"/>
      <c r="H574" s="12"/>
      <c r="I574" s="87"/>
      <c r="J574" s="17"/>
      <c r="K574" s="12"/>
      <c r="L574" s="6"/>
      <c r="M574" s="9"/>
      <c r="N574" s="6"/>
      <c r="O574" s="6"/>
      <c r="P574" s="6"/>
      <c r="Q574" s="6"/>
      <c r="R574" s="5"/>
      <c r="T574" s="30"/>
    </row>
    <row r="575" spans="1:20" ht="23.25" customHeight="1" hidden="1">
      <c r="A575" s="18"/>
      <c r="B575" s="59"/>
      <c r="C575" s="76"/>
      <c r="D575" s="76"/>
      <c r="E575" s="12"/>
      <c r="F575" s="12"/>
      <c r="G575" s="12"/>
      <c r="H575" s="12"/>
      <c r="I575" s="87"/>
      <c r="J575" s="17"/>
      <c r="K575" s="12"/>
      <c r="L575" s="6"/>
      <c r="M575" s="9"/>
      <c r="N575" s="6"/>
      <c r="O575" s="6"/>
      <c r="P575" s="6"/>
      <c r="Q575" s="6"/>
      <c r="R575" s="5"/>
      <c r="T575" s="30"/>
    </row>
    <row r="576" spans="1:20" ht="23.25" customHeight="1" hidden="1">
      <c r="A576" s="18"/>
      <c r="B576" s="59"/>
      <c r="C576" s="76"/>
      <c r="D576" s="76"/>
      <c r="E576" s="12"/>
      <c r="F576" s="12"/>
      <c r="G576" s="12"/>
      <c r="H576" s="12"/>
      <c r="I576" s="87"/>
      <c r="J576" s="17"/>
      <c r="K576" s="12"/>
      <c r="L576" s="6"/>
      <c r="M576" s="9"/>
      <c r="N576" s="6"/>
      <c r="O576" s="6"/>
      <c r="P576" s="6"/>
      <c r="Q576" s="6"/>
      <c r="R576" s="5"/>
      <c r="T576" s="30"/>
    </row>
    <row r="577" spans="1:20" ht="23.25" customHeight="1" hidden="1">
      <c r="A577" s="18"/>
      <c r="B577" s="59"/>
      <c r="C577" s="76"/>
      <c r="D577" s="76"/>
      <c r="E577" s="12"/>
      <c r="F577" s="12"/>
      <c r="G577" s="12"/>
      <c r="H577" s="12"/>
      <c r="I577" s="87"/>
      <c r="J577" s="17"/>
      <c r="K577" s="12"/>
      <c r="L577" s="6"/>
      <c r="M577" s="9"/>
      <c r="N577" s="6"/>
      <c r="O577" s="6"/>
      <c r="P577" s="6"/>
      <c r="Q577" s="6"/>
      <c r="R577" s="5"/>
      <c r="T577" s="30"/>
    </row>
    <row r="578" spans="1:20" ht="23.25" customHeight="1" hidden="1">
      <c r="A578" s="18"/>
      <c r="B578" s="59"/>
      <c r="C578" s="76"/>
      <c r="D578" s="76"/>
      <c r="E578" s="12"/>
      <c r="F578" s="12"/>
      <c r="G578" s="12"/>
      <c r="H578" s="12"/>
      <c r="I578" s="87"/>
      <c r="J578" s="17"/>
      <c r="K578" s="12"/>
      <c r="L578" s="6"/>
      <c r="M578" s="9"/>
      <c r="N578" s="6"/>
      <c r="O578" s="6"/>
      <c r="P578" s="6"/>
      <c r="Q578" s="6"/>
      <c r="R578" s="5"/>
      <c r="T578" s="30"/>
    </row>
    <row r="579" spans="1:20" ht="23.25" customHeight="1" hidden="1">
      <c r="A579" s="18"/>
      <c r="B579" s="59"/>
      <c r="C579" s="76"/>
      <c r="D579" s="76"/>
      <c r="E579" s="12"/>
      <c r="F579" s="12"/>
      <c r="G579" s="12"/>
      <c r="H579" s="12"/>
      <c r="I579" s="87"/>
      <c r="J579" s="17"/>
      <c r="K579" s="12"/>
      <c r="L579" s="6"/>
      <c r="M579" s="9"/>
      <c r="N579" s="6"/>
      <c r="O579" s="6"/>
      <c r="P579" s="6"/>
      <c r="Q579" s="6"/>
      <c r="R579" s="5"/>
      <c r="T579" s="30"/>
    </row>
    <row r="580" spans="1:20" ht="23.25" customHeight="1" hidden="1">
      <c r="A580" s="18"/>
      <c r="B580" s="59"/>
      <c r="C580" s="76"/>
      <c r="D580" s="76"/>
      <c r="E580" s="12"/>
      <c r="F580" s="12"/>
      <c r="G580" s="12"/>
      <c r="H580" s="12"/>
      <c r="I580" s="87"/>
      <c r="J580" s="17"/>
      <c r="K580" s="12"/>
      <c r="L580" s="6"/>
      <c r="M580" s="9"/>
      <c r="N580" s="6"/>
      <c r="O580" s="6"/>
      <c r="P580" s="6"/>
      <c r="Q580" s="6"/>
      <c r="R580" s="5"/>
      <c r="T580" s="30"/>
    </row>
    <row r="581" spans="1:20" ht="21" customHeight="1">
      <c r="A581" s="209" t="s">
        <v>224</v>
      </c>
      <c r="B581" s="117" t="s">
        <v>56</v>
      </c>
      <c r="C581" s="216">
        <f>SUM(D581:I581)</f>
        <v>5.7</v>
      </c>
      <c r="D581" s="135">
        <v>0.5</v>
      </c>
      <c r="E581" s="135">
        <v>0.7</v>
      </c>
      <c r="F581" s="135">
        <v>0.8</v>
      </c>
      <c r="G581" s="135">
        <v>1</v>
      </c>
      <c r="H581" s="135">
        <v>1.2</v>
      </c>
      <c r="I581" s="135">
        <v>1.5</v>
      </c>
      <c r="J581" s="139" t="s">
        <v>125</v>
      </c>
      <c r="K581" s="110" t="s">
        <v>110</v>
      </c>
      <c r="L581" s="6">
        <v>2010</v>
      </c>
      <c r="M581" s="10">
        <f aca="true" t="shared" si="67" ref="M581:M598">SUM(N581:R581)</f>
        <v>525</v>
      </c>
      <c r="N581" s="6">
        <v>525</v>
      </c>
      <c r="O581" s="6"/>
      <c r="P581" s="6"/>
      <c r="Q581" s="6"/>
      <c r="R581" s="6"/>
      <c r="T581" s="30"/>
    </row>
    <row r="582" spans="1:20" ht="21" customHeight="1">
      <c r="A582" s="209"/>
      <c r="B582" s="117"/>
      <c r="C582" s="216"/>
      <c r="D582" s="135"/>
      <c r="E582" s="135"/>
      <c r="F582" s="135"/>
      <c r="G582" s="135"/>
      <c r="H582" s="135"/>
      <c r="I582" s="135"/>
      <c r="J582" s="139"/>
      <c r="K582" s="110"/>
      <c r="L582" s="6">
        <v>2011</v>
      </c>
      <c r="M582" s="10">
        <f t="shared" si="67"/>
        <v>816</v>
      </c>
      <c r="N582" s="6">
        <v>816</v>
      </c>
      <c r="O582" s="6"/>
      <c r="P582" s="6"/>
      <c r="Q582" s="6"/>
      <c r="R582" s="6"/>
      <c r="T582" s="30"/>
    </row>
    <row r="583" spans="1:20" ht="21" customHeight="1">
      <c r="A583" s="209"/>
      <c r="B583" s="117"/>
      <c r="C583" s="216"/>
      <c r="D583" s="135"/>
      <c r="E583" s="135"/>
      <c r="F583" s="135"/>
      <c r="G583" s="135"/>
      <c r="H583" s="135"/>
      <c r="I583" s="135"/>
      <c r="J583" s="139"/>
      <c r="K583" s="110"/>
      <c r="L583" s="6">
        <v>2012</v>
      </c>
      <c r="M583" s="10">
        <f t="shared" si="67"/>
        <v>1035</v>
      </c>
      <c r="N583" s="6">
        <v>1035</v>
      </c>
      <c r="O583" s="6"/>
      <c r="P583" s="6"/>
      <c r="Q583" s="6"/>
      <c r="R583" s="6"/>
      <c r="T583" s="30"/>
    </row>
    <row r="584" spans="1:20" ht="21" customHeight="1">
      <c r="A584" s="209"/>
      <c r="B584" s="117"/>
      <c r="C584" s="216"/>
      <c r="D584" s="135"/>
      <c r="E584" s="135"/>
      <c r="F584" s="135"/>
      <c r="G584" s="135"/>
      <c r="H584" s="135"/>
      <c r="I584" s="135"/>
      <c r="J584" s="139"/>
      <c r="K584" s="110"/>
      <c r="L584" s="6">
        <v>2013</v>
      </c>
      <c r="M584" s="10">
        <f t="shared" si="67"/>
        <v>1436</v>
      </c>
      <c r="N584" s="6">
        <v>1436</v>
      </c>
      <c r="O584" s="6"/>
      <c r="P584" s="6"/>
      <c r="Q584" s="6"/>
      <c r="R584" s="6"/>
      <c r="T584" s="30"/>
    </row>
    <row r="585" spans="1:20" ht="21" customHeight="1">
      <c r="A585" s="209"/>
      <c r="B585" s="117"/>
      <c r="C585" s="216"/>
      <c r="D585" s="135"/>
      <c r="E585" s="135"/>
      <c r="F585" s="135"/>
      <c r="G585" s="135"/>
      <c r="H585" s="135"/>
      <c r="I585" s="135"/>
      <c r="J585" s="139"/>
      <c r="K585" s="110"/>
      <c r="L585" s="6">
        <v>2014</v>
      </c>
      <c r="M585" s="10">
        <f t="shared" si="67"/>
        <v>1913</v>
      </c>
      <c r="N585" s="6">
        <v>1913</v>
      </c>
      <c r="O585" s="6"/>
      <c r="P585" s="6"/>
      <c r="Q585" s="6"/>
      <c r="R585" s="6"/>
      <c r="T585" s="30"/>
    </row>
    <row r="586" spans="1:20" ht="21" customHeight="1">
      <c r="A586" s="209"/>
      <c r="B586" s="117"/>
      <c r="C586" s="216"/>
      <c r="D586" s="135"/>
      <c r="E586" s="135"/>
      <c r="F586" s="135"/>
      <c r="G586" s="135"/>
      <c r="H586" s="135"/>
      <c r="I586" s="135"/>
      <c r="J586" s="139"/>
      <c r="K586" s="110"/>
      <c r="L586" s="6">
        <v>2015</v>
      </c>
      <c r="M586" s="10">
        <f t="shared" si="67"/>
        <v>2654</v>
      </c>
      <c r="N586" s="6">
        <v>2654</v>
      </c>
      <c r="O586" s="6"/>
      <c r="P586" s="6"/>
      <c r="Q586" s="6"/>
      <c r="R586" s="6"/>
      <c r="T586" s="30"/>
    </row>
    <row r="587" spans="1:20" ht="21" customHeight="1">
      <c r="A587" s="209"/>
      <c r="B587" s="139" t="s">
        <v>57</v>
      </c>
      <c r="C587" s="216"/>
      <c r="D587" s="135">
        <v>11</v>
      </c>
      <c r="E587" s="135">
        <v>12</v>
      </c>
      <c r="F587" s="135">
        <v>13</v>
      </c>
      <c r="G587" s="135">
        <v>14</v>
      </c>
      <c r="H587" s="135">
        <v>15</v>
      </c>
      <c r="I587" s="135">
        <v>16</v>
      </c>
      <c r="J587" s="136" t="s">
        <v>126</v>
      </c>
      <c r="K587" s="125" t="s">
        <v>111</v>
      </c>
      <c r="L587" s="6">
        <v>2010</v>
      </c>
      <c r="M587" s="10">
        <f t="shared" si="67"/>
        <v>17000</v>
      </c>
      <c r="N587" s="6">
        <v>17000</v>
      </c>
      <c r="O587" s="6"/>
      <c r="P587" s="6"/>
      <c r="Q587" s="6"/>
      <c r="R587" s="6"/>
      <c r="T587" s="30"/>
    </row>
    <row r="588" spans="1:20" ht="21" customHeight="1">
      <c r="A588" s="209"/>
      <c r="B588" s="139"/>
      <c r="C588" s="216"/>
      <c r="D588" s="135"/>
      <c r="E588" s="135"/>
      <c r="F588" s="135"/>
      <c r="G588" s="135"/>
      <c r="H588" s="135"/>
      <c r="I588" s="135"/>
      <c r="J588" s="136"/>
      <c r="K588" s="126"/>
      <c r="L588" s="6">
        <v>2011</v>
      </c>
      <c r="M588" s="10">
        <f t="shared" si="67"/>
        <v>18000</v>
      </c>
      <c r="N588" s="6">
        <v>18000</v>
      </c>
      <c r="O588" s="6"/>
      <c r="P588" s="6"/>
      <c r="Q588" s="6"/>
      <c r="R588" s="6"/>
      <c r="T588" s="30"/>
    </row>
    <row r="589" spans="1:20" ht="21" customHeight="1">
      <c r="A589" s="209"/>
      <c r="B589" s="139"/>
      <c r="C589" s="216"/>
      <c r="D589" s="135"/>
      <c r="E589" s="135"/>
      <c r="F589" s="135"/>
      <c r="G589" s="135"/>
      <c r="H589" s="135"/>
      <c r="I589" s="135"/>
      <c r="J589" s="136"/>
      <c r="K589" s="126"/>
      <c r="L589" s="6">
        <v>2012</v>
      </c>
      <c r="M589" s="10">
        <f t="shared" si="67"/>
        <v>19000</v>
      </c>
      <c r="N589" s="6">
        <v>19000</v>
      </c>
      <c r="O589" s="6"/>
      <c r="P589" s="6"/>
      <c r="Q589" s="6"/>
      <c r="R589" s="6"/>
      <c r="T589" s="30"/>
    </row>
    <row r="590" spans="1:20" ht="21" customHeight="1">
      <c r="A590" s="209"/>
      <c r="B590" s="139"/>
      <c r="C590" s="216"/>
      <c r="D590" s="135"/>
      <c r="E590" s="135"/>
      <c r="F590" s="135"/>
      <c r="G590" s="135"/>
      <c r="H590" s="135"/>
      <c r="I590" s="135"/>
      <c r="J590" s="136"/>
      <c r="K590" s="126"/>
      <c r="L590" s="6">
        <v>2013</v>
      </c>
      <c r="M590" s="10">
        <f t="shared" si="67"/>
        <v>20000</v>
      </c>
      <c r="N590" s="6">
        <v>20000</v>
      </c>
      <c r="O590" s="6"/>
      <c r="P590" s="6"/>
      <c r="Q590" s="6"/>
      <c r="R590" s="6"/>
      <c r="T590" s="30"/>
    </row>
    <row r="591" spans="1:20" ht="21" customHeight="1">
      <c r="A591" s="209"/>
      <c r="B591" s="139"/>
      <c r="C591" s="216"/>
      <c r="D591" s="135"/>
      <c r="E591" s="135"/>
      <c r="F591" s="135"/>
      <c r="G591" s="135"/>
      <c r="H591" s="135"/>
      <c r="I591" s="135"/>
      <c r="J591" s="136"/>
      <c r="K591" s="126"/>
      <c r="L591" s="6">
        <v>2014</v>
      </c>
      <c r="M591" s="10">
        <f t="shared" si="67"/>
        <v>21000</v>
      </c>
      <c r="N591" s="6">
        <v>21000</v>
      </c>
      <c r="O591" s="6"/>
      <c r="P591" s="6"/>
      <c r="Q591" s="6"/>
      <c r="R591" s="6"/>
      <c r="T591" s="30"/>
    </row>
    <row r="592" spans="1:20" ht="128.25" customHeight="1">
      <c r="A592" s="209"/>
      <c r="B592" s="139"/>
      <c r="C592" s="216"/>
      <c r="D592" s="135"/>
      <c r="E592" s="135"/>
      <c r="F592" s="135"/>
      <c r="G592" s="135"/>
      <c r="H592" s="135"/>
      <c r="I592" s="135"/>
      <c r="J592" s="136"/>
      <c r="K592" s="126"/>
      <c r="L592" s="6">
        <v>2015</v>
      </c>
      <c r="M592" s="10">
        <f t="shared" si="67"/>
        <v>22000</v>
      </c>
      <c r="N592" s="6">
        <v>22000</v>
      </c>
      <c r="O592" s="6"/>
      <c r="P592" s="6"/>
      <c r="Q592" s="6"/>
      <c r="R592" s="6"/>
      <c r="T592" s="30"/>
    </row>
    <row r="593" spans="1:20" ht="52.5" customHeight="1">
      <c r="A593" s="151" t="s">
        <v>213</v>
      </c>
      <c r="B593" s="3" t="s">
        <v>210</v>
      </c>
      <c r="C593" s="19">
        <f>SUM(D593:I593)</f>
        <v>35</v>
      </c>
      <c r="D593" s="20">
        <v>5.5</v>
      </c>
      <c r="E593" s="20">
        <v>5.9</v>
      </c>
      <c r="F593" s="20">
        <v>5.9</v>
      </c>
      <c r="G593" s="20">
        <v>5.9</v>
      </c>
      <c r="H593" s="20">
        <v>5.9</v>
      </c>
      <c r="I593" s="20">
        <v>5.9</v>
      </c>
      <c r="J593" s="174" t="s">
        <v>58</v>
      </c>
      <c r="K593" s="125" t="s">
        <v>111</v>
      </c>
      <c r="L593" s="6">
        <v>2010</v>
      </c>
      <c r="M593" s="10">
        <f t="shared" si="67"/>
        <v>11800</v>
      </c>
      <c r="N593" s="6">
        <v>11800</v>
      </c>
      <c r="O593" s="6"/>
      <c r="P593" s="6"/>
      <c r="Q593" s="6"/>
      <c r="R593" s="6"/>
      <c r="T593" s="30"/>
    </row>
    <row r="594" spans="1:20" ht="51.75" customHeight="1">
      <c r="A594" s="151"/>
      <c r="B594" s="3" t="s">
        <v>274</v>
      </c>
      <c r="C594" s="19">
        <f>SUM(D594:I594)</f>
        <v>1</v>
      </c>
      <c r="D594" s="20">
        <v>1</v>
      </c>
      <c r="E594" s="20"/>
      <c r="F594" s="20"/>
      <c r="G594" s="20"/>
      <c r="H594" s="20"/>
      <c r="I594" s="20"/>
      <c r="J594" s="174"/>
      <c r="K594" s="126"/>
      <c r="L594" s="6">
        <v>2011</v>
      </c>
      <c r="M594" s="10">
        <f t="shared" si="67"/>
        <v>11600</v>
      </c>
      <c r="N594" s="6">
        <v>11600</v>
      </c>
      <c r="O594" s="6"/>
      <c r="P594" s="6"/>
      <c r="Q594" s="6"/>
      <c r="R594" s="6"/>
      <c r="T594" s="30"/>
    </row>
    <row r="595" spans="1:20" ht="66.75" customHeight="1">
      <c r="A595" s="151"/>
      <c r="B595" s="3" t="s">
        <v>59</v>
      </c>
      <c r="C595" s="19">
        <f>SUM(D595:I595)</f>
        <v>418.2</v>
      </c>
      <c r="D595" s="20">
        <v>69.7</v>
      </c>
      <c r="E595" s="20">
        <v>69.7</v>
      </c>
      <c r="F595" s="20">
        <v>69.7</v>
      </c>
      <c r="G595" s="20">
        <v>69.7</v>
      </c>
      <c r="H595" s="20">
        <v>69.7</v>
      </c>
      <c r="I595" s="20">
        <v>69.7</v>
      </c>
      <c r="J595" s="174"/>
      <c r="K595" s="126"/>
      <c r="L595" s="6">
        <v>2012</v>
      </c>
      <c r="M595" s="10">
        <f t="shared" si="67"/>
        <v>11600</v>
      </c>
      <c r="N595" s="6">
        <v>11600</v>
      </c>
      <c r="O595" s="6"/>
      <c r="P595" s="6"/>
      <c r="Q595" s="6"/>
      <c r="R595" s="6"/>
      <c r="T595" s="30"/>
    </row>
    <row r="596" spans="1:20" ht="51.75" customHeight="1">
      <c r="A596" s="151"/>
      <c r="B596" s="3" t="s">
        <v>275</v>
      </c>
      <c r="C596" s="19">
        <f>SUM(D596:I596)</f>
        <v>1</v>
      </c>
      <c r="D596" s="20">
        <v>1</v>
      </c>
      <c r="E596" s="20"/>
      <c r="F596" s="20"/>
      <c r="G596" s="20"/>
      <c r="H596" s="20"/>
      <c r="I596" s="20"/>
      <c r="J596" s="174"/>
      <c r="K596" s="126"/>
      <c r="L596" s="6">
        <v>2013</v>
      </c>
      <c r="M596" s="10">
        <f t="shared" si="67"/>
        <v>11600</v>
      </c>
      <c r="N596" s="6">
        <v>11600</v>
      </c>
      <c r="O596" s="6"/>
      <c r="P596" s="6"/>
      <c r="Q596" s="6"/>
      <c r="R596" s="6"/>
      <c r="T596" s="30"/>
    </row>
    <row r="597" spans="1:20" ht="33.75" customHeight="1">
      <c r="A597" s="151"/>
      <c r="B597" s="218" t="s">
        <v>273</v>
      </c>
      <c r="C597" s="214">
        <f>SUM(D597:I597)</f>
        <v>6</v>
      </c>
      <c r="D597" s="196">
        <v>2</v>
      </c>
      <c r="E597" s="196">
        <v>2</v>
      </c>
      <c r="F597" s="196">
        <v>2</v>
      </c>
      <c r="G597" s="196"/>
      <c r="H597" s="196"/>
      <c r="I597" s="196"/>
      <c r="J597" s="174"/>
      <c r="K597" s="126"/>
      <c r="L597" s="6">
        <v>2014</v>
      </c>
      <c r="M597" s="10">
        <f t="shared" si="67"/>
        <v>11600</v>
      </c>
      <c r="N597" s="6">
        <v>11600</v>
      </c>
      <c r="O597" s="6"/>
      <c r="P597" s="6"/>
      <c r="Q597" s="6"/>
      <c r="R597" s="6"/>
      <c r="T597" s="30"/>
    </row>
    <row r="598" spans="1:20" ht="20.25" customHeight="1">
      <c r="A598" s="151"/>
      <c r="B598" s="118"/>
      <c r="C598" s="215"/>
      <c r="D598" s="197"/>
      <c r="E598" s="197"/>
      <c r="F598" s="197"/>
      <c r="G598" s="197"/>
      <c r="H598" s="197"/>
      <c r="I598" s="197"/>
      <c r="J598" s="174"/>
      <c r="K598" s="126"/>
      <c r="L598" s="6">
        <v>2015</v>
      </c>
      <c r="M598" s="10">
        <f t="shared" si="67"/>
        <v>11600</v>
      </c>
      <c r="N598" s="6">
        <v>11600</v>
      </c>
      <c r="O598" s="6"/>
      <c r="P598" s="6"/>
      <c r="Q598" s="6"/>
      <c r="R598" s="6"/>
      <c r="T598" s="30"/>
    </row>
    <row r="599" spans="1:20" ht="32.25" customHeight="1">
      <c r="A599" s="161" t="s">
        <v>144</v>
      </c>
      <c r="B599" s="148" t="s">
        <v>259</v>
      </c>
      <c r="C599" s="148" t="s">
        <v>259</v>
      </c>
      <c r="D599" s="148" t="s">
        <v>259</v>
      </c>
      <c r="E599" s="148" t="s">
        <v>259</v>
      </c>
      <c r="F599" s="148" t="s">
        <v>259</v>
      </c>
      <c r="G599" s="148" t="s">
        <v>259</v>
      </c>
      <c r="H599" s="148" t="s">
        <v>259</v>
      </c>
      <c r="I599" s="148" t="s">
        <v>259</v>
      </c>
      <c r="J599" s="148" t="s">
        <v>259</v>
      </c>
      <c r="K599" s="148" t="s">
        <v>259</v>
      </c>
      <c r="L599" s="5" t="s">
        <v>130</v>
      </c>
      <c r="M599" s="8">
        <f>SUM(M600:M605)</f>
        <v>195179</v>
      </c>
      <c r="N599" s="8">
        <f>SUM(N600:N605)</f>
        <v>195179</v>
      </c>
      <c r="O599" s="6"/>
      <c r="P599" s="6"/>
      <c r="Q599" s="6"/>
      <c r="R599" s="6"/>
      <c r="T599" s="30"/>
    </row>
    <row r="600" spans="1:20" ht="16.5" customHeight="1">
      <c r="A600" s="162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6">
        <v>2010</v>
      </c>
      <c r="M600" s="8">
        <f aca="true" t="shared" si="68" ref="M600:R600">M581+M587+M593</f>
        <v>29325</v>
      </c>
      <c r="N600" s="8">
        <f t="shared" si="68"/>
        <v>29325</v>
      </c>
      <c r="O600" s="8">
        <f t="shared" si="68"/>
        <v>0</v>
      </c>
      <c r="P600" s="8">
        <f t="shared" si="68"/>
        <v>0</v>
      </c>
      <c r="Q600" s="8">
        <f t="shared" si="68"/>
        <v>0</v>
      </c>
      <c r="R600" s="8">
        <f t="shared" si="68"/>
        <v>0</v>
      </c>
      <c r="T600" s="30"/>
    </row>
    <row r="601" spans="1:20" ht="18.75" customHeight="1">
      <c r="A601" s="162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6">
        <v>2011</v>
      </c>
      <c r="M601" s="8">
        <f aca="true" t="shared" si="69" ref="M601:R605">M582+M588+M594</f>
        <v>30416</v>
      </c>
      <c r="N601" s="8">
        <f t="shared" si="69"/>
        <v>30416</v>
      </c>
      <c r="O601" s="8">
        <f t="shared" si="69"/>
        <v>0</v>
      </c>
      <c r="P601" s="8">
        <f t="shared" si="69"/>
        <v>0</v>
      </c>
      <c r="Q601" s="8">
        <f t="shared" si="69"/>
        <v>0</v>
      </c>
      <c r="R601" s="8">
        <f t="shared" si="69"/>
        <v>0</v>
      </c>
      <c r="T601" s="30"/>
    </row>
    <row r="602" spans="1:20" ht="15.75">
      <c r="A602" s="162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6">
        <v>2012</v>
      </c>
      <c r="M602" s="8">
        <f t="shared" si="69"/>
        <v>31635</v>
      </c>
      <c r="N602" s="8">
        <f t="shared" si="69"/>
        <v>31635</v>
      </c>
      <c r="O602" s="8">
        <f t="shared" si="69"/>
        <v>0</v>
      </c>
      <c r="P602" s="8">
        <f t="shared" si="69"/>
        <v>0</v>
      </c>
      <c r="Q602" s="8">
        <f t="shared" si="69"/>
        <v>0</v>
      </c>
      <c r="R602" s="8">
        <f t="shared" si="69"/>
        <v>0</v>
      </c>
      <c r="T602" s="30"/>
    </row>
    <row r="603" spans="1:20" ht="15.75">
      <c r="A603" s="162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6">
        <v>2013</v>
      </c>
      <c r="M603" s="8">
        <f t="shared" si="69"/>
        <v>33036</v>
      </c>
      <c r="N603" s="8">
        <f t="shared" si="69"/>
        <v>33036</v>
      </c>
      <c r="O603" s="8">
        <f t="shared" si="69"/>
        <v>0</v>
      </c>
      <c r="P603" s="8">
        <f t="shared" si="69"/>
        <v>0</v>
      </c>
      <c r="Q603" s="8">
        <f t="shared" si="69"/>
        <v>0</v>
      </c>
      <c r="R603" s="8">
        <f t="shared" si="69"/>
        <v>0</v>
      </c>
      <c r="T603" s="30"/>
    </row>
    <row r="604" spans="1:20" ht="15.75">
      <c r="A604" s="162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6">
        <v>2014</v>
      </c>
      <c r="M604" s="8">
        <f t="shared" si="69"/>
        <v>34513</v>
      </c>
      <c r="N604" s="8">
        <f t="shared" si="69"/>
        <v>34513</v>
      </c>
      <c r="O604" s="8">
        <f t="shared" si="69"/>
        <v>0</v>
      </c>
      <c r="P604" s="8">
        <f t="shared" si="69"/>
        <v>0</v>
      </c>
      <c r="Q604" s="8">
        <f t="shared" si="69"/>
        <v>0</v>
      </c>
      <c r="R604" s="8">
        <f t="shared" si="69"/>
        <v>0</v>
      </c>
      <c r="T604" s="30"/>
    </row>
    <row r="605" spans="1:20" ht="34.5" customHeight="1">
      <c r="A605" s="163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6">
        <v>2015</v>
      </c>
      <c r="M605" s="8">
        <f t="shared" si="69"/>
        <v>36254</v>
      </c>
      <c r="N605" s="8">
        <f t="shared" si="69"/>
        <v>36254</v>
      </c>
      <c r="O605" s="8">
        <f t="shared" si="69"/>
        <v>0</v>
      </c>
      <c r="P605" s="8">
        <f t="shared" si="69"/>
        <v>0</v>
      </c>
      <c r="Q605" s="8">
        <f t="shared" si="69"/>
        <v>0</v>
      </c>
      <c r="R605" s="8">
        <f t="shared" si="69"/>
        <v>0</v>
      </c>
      <c r="T605" s="30"/>
    </row>
    <row r="606" spans="1:20" ht="22.5" customHeight="1">
      <c r="A606" s="235" t="s">
        <v>183</v>
      </c>
      <c r="B606" s="236"/>
      <c r="C606" s="236"/>
      <c r="D606" s="236"/>
      <c r="E606" s="236"/>
      <c r="F606" s="236"/>
      <c r="G606" s="236"/>
      <c r="H606" s="236"/>
      <c r="I606" s="236"/>
      <c r="J606" s="236"/>
      <c r="K606" s="236"/>
      <c r="L606" s="236"/>
      <c r="M606" s="236"/>
      <c r="N606" s="236"/>
      <c r="O606" s="236"/>
      <c r="P606" s="236"/>
      <c r="Q606" s="236"/>
      <c r="R606" s="237"/>
      <c r="T606" s="30"/>
    </row>
    <row r="607" spans="1:20" ht="13.5" customHeight="1">
      <c r="A607" s="139" t="s">
        <v>397</v>
      </c>
      <c r="B607" s="139" t="s">
        <v>1</v>
      </c>
      <c r="C607" s="143">
        <f>D607+E607+F607+G607+H607+I607</f>
        <v>33</v>
      </c>
      <c r="D607" s="143">
        <v>3</v>
      </c>
      <c r="E607" s="143">
        <v>6</v>
      </c>
      <c r="F607" s="143">
        <v>6</v>
      </c>
      <c r="G607" s="143">
        <v>6</v>
      </c>
      <c r="H607" s="143">
        <v>6</v>
      </c>
      <c r="I607" s="143">
        <v>6</v>
      </c>
      <c r="J607" s="152" t="s">
        <v>288</v>
      </c>
      <c r="K607" s="148" t="s">
        <v>65</v>
      </c>
      <c r="L607" s="121">
        <v>2010</v>
      </c>
      <c r="M607" s="121">
        <f>N607+O607+P607+Q607+R608</f>
        <v>45000</v>
      </c>
      <c r="N607" s="121"/>
      <c r="O607" s="121"/>
      <c r="P607" s="121"/>
      <c r="Q607" s="121">
        <v>45000</v>
      </c>
      <c r="R607" s="121"/>
      <c r="T607" s="30"/>
    </row>
    <row r="608" spans="1:20" ht="15.75" customHeight="1">
      <c r="A608" s="139"/>
      <c r="B608" s="139"/>
      <c r="C608" s="143"/>
      <c r="D608" s="143"/>
      <c r="E608" s="143"/>
      <c r="F608" s="143"/>
      <c r="G608" s="143"/>
      <c r="H608" s="143"/>
      <c r="I608" s="143"/>
      <c r="J608" s="153"/>
      <c r="K608" s="149"/>
      <c r="L608" s="128"/>
      <c r="M608" s="128"/>
      <c r="N608" s="128"/>
      <c r="O608" s="128"/>
      <c r="P608" s="128"/>
      <c r="Q608" s="128"/>
      <c r="R608" s="128"/>
      <c r="T608" s="30"/>
    </row>
    <row r="609" spans="1:20" ht="15.75">
      <c r="A609" s="139"/>
      <c r="B609" s="139"/>
      <c r="C609" s="143"/>
      <c r="D609" s="143"/>
      <c r="E609" s="143"/>
      <c r="F609" s="143"/>
      <c r="G609" s="143"/>
      <c r="H609" s="143"/>
      <c r="I609" s="143"/>
      <c r="J609" s="153"/>
      <c r="K609" s="149"/>
      <c r="L609" s="11">
        <v>2011</v>
      </c>
      <c r="M609" s="11">
        <f>N609+O609+P609+Q609+R609</f>
        <v>90000</v>
      </c>
      <c r="N609" s="11"/>
      <c r="O609" s="11"/>
      <c r="P609" s="11"/>
      <c r="Q609" s="11">
        <v>90000</v>
      </c>
      <c r="R609" s="11"/>
      <c r="T609" s="30"/>
    </row>
    <row r="610" spans="1:20" ht="15.75">
      <c r="A610" s="139"/>
      <c r="B610" s="139"/>
      <c r="C610" s="143"/>
      <c r="D610" s="143"/>
      <c r="E610" s="143"/>
      <c r="F610" s="143"/>
      <c r="G610" s="143"/>
      <c r="H610" s="143"/>
      <c r="I610" s="143"/>
      <c r="J610" s="153"/>
      <c r="K610" s="149"/>
      <c r="L610" s="11">
        <v>2012</v>
      </c>
      <c r="M610" s="11">
        <f>N610+O610+P610+Q610+R610</f>
        <v>90000</v>
      </c>
      <c r="N610" s="11"/>
      <c r="O610" s="11"/>
      <c r="P610" s="11"/>
      <c r="Q610" s="11">
        <v>90000</v>
      </c>
      <c r="R610" s="11"/>
      <c r="T610" s="30"/>
    </row>
    <row r="611" spans="1:20" ht="15.75">
      <c r="A611" s="139"/>
      <c r="B611" s="139"/>
      <c r="C611" s="143"/>
      <c r="D611" s="143"/>
      <c r="E611" s="143"/>
      <c r="F611" s="143"/>
      <c r="G611" s="143"/>
      <c r="H611" s="143"/>
      <c r="I611" s="143"/>
      <c r="J611" s="153"/>
      <c r="K611" s="149"/>
      <c r="L611" s="11">
        <v>2013</v>
      </c>
      <c r="M611" s="11">
        <f>N611+O611+P611+Q611+R611</f>
        <v>90000</v>
      </c>
      <c r="N611" s="11"/>
      <c r="O611" s="11"/>
      <c r="P611" s="11"/>
      <c r="Q611" s="11">
        <v>90000</v>
      </c>
      <c r="R611" s="11"/>
      <c r="T611" s="30"/>
    </row>
    <row r="612" spans="1:20" ht="15.75">
      <c r="A612" s="139"/>
      <c r="B612" s="139"/>
      <c r="C612" s="143"/>
      <c r="D612" s="143"/>
      <c r="E612" s="143"/>
      <c r="F612" s="143"/>
      <c r="G612" s="143"/>
      <c r="H612" s="143"/>
      <c r="I612" s="143"/>
      <c r="J612" s="153"/>
      <c r="K612" s="149"/>
      <c r="L612" s="11">
        <v>2014</v>
      </c>
      <c r="M612" s="11">
        <f>N612+O612+P612+Q612+R612</f>
        <v>90000</v>
      </c>
      <c r="N612" s="11"/>
      <c r="O612" s="11"/>
      <c r="P612" s="11"/>
      <c r="Q612" s="11">
        <v>90000</v>
      </c>
      <c r="R612" s="11"/>
      <c r="T612" s="30"/>
    </row>
    <row r="613" spans="1:20" ht="46.5" customHeight="1">
      <c r="A613" s="139"/>
      <c r="B613" s="139"/>
      <c r="C613" s="143"/>
      <c r="D613" s="143"/>
      <c r="E613" s="143"/>
      <c r="F613" s="143"/>
      <c r="G613" s="143"/>
      <c r="H613" s="143"/>
      <c r="I613" s="143"/>
      <c r="J613" s="154"/>
      <c r="K613" s="150"/>
      <c r="L613" s="11">
        <v>2015</v>
      </c>
      <c r="M613" s="11">
        <f>N613+O613+P613+Q613+R613</f>
        <v>90000</v>
      </c>
      <c r="N613" s="11"/>
      <c r="O613" s="11"/>
      <c r="P613" s="11"/>
      <c r="Q613" s="11">
        <v>90000</v>
      </c>
      <c r="R613" s="11"/>
      <c r="T613" s="30"/>
    </row>
    <row r="614" spans="1:20" ht="25.5" customHeight="1">
      <c r="A614" s="199" t="s">
        <v>212</v>
      </c>
      <c r="B614" s="139" t="s">
        <v>5</v>
      </c>
      <c r="C614" s="143">
        <f>D614+E614+F614+G614+H614+I614</f>
        <v>15004</v>
      </c>
      <c r="D614" s="143">
        <v>2116</v>
      </c>
      <c r="E614" s="143">
        <v>2256</v>
      </c>
      <c r="F614" s="143">
        <v>2407</v>
      </c>
      <c r="G614" s="143">
        <v>2567</v>
      </c>
      <c r="H614" s="143">
        <v>2738</v>
      </c>
      <c r="I614" s="143">
        <v>2920</v>
      </c>
      <c r="J614" s="151" t="s">
        <v>95</v>
      </c>
      <c r="K614" s="143" t="s">
        <v>107</v>
      </c>
      <c r="L614" s="11">
        <v>2010</v>
      </c>
      <c r="M614" s="11">
        <v>102025</v>
      </c>
      <c r="N614" s="11">
        <v>102025</v>
      </c>
      <c r="O614" s="11"/>
      <c r="P614" s="11"/>
      <c r="Q614" s="11"/>
      <c r="R614" s="11"/>
      <c r="T614" s="30"/>
    </row>
    <row r="615" spans="1:20" ht="123" customHeight="1">
      <c r="A615" s="200"/>
      <c r="B615" s="139"/>
      <c r="C615" s="143"/>
      <c r="D615" s="143"/>
      <c r="E615" s="143"/>
      <c r="F615" s="143"/>
      <c r="G615" s="143"/>
      <c r="H615" s="143"/>
      <c r="I615" s="143"/>
      <c r="J615" s="151"/>
      <c r="K615" s="143"/>
      <c r="L615" s="11">
        <v>2011</v>
      </c>
      <c r="M615" s="11">
        <v>111163</v>
      </c>
      <c r="N615" s="11">
        <v>111163</v>
      </c>
      <c r="O615" s="11"/>
      <c r="P615" s="11"/>
      <c r="Q615" s="11"/>
      <c r="R615" s="11"/>
      <c r="T615" s="30"/>
    </row>
    <row r="616" spans="1:20" ht="114.75" customHeight="1">
      <c r="A616" s="200"/>
      <c r="B616" s="3" t="s">
        <v>6</v>
      </c>
      <c r="C616" s="11">
        <f>D616+E616+F616+G616+H616+I616</f>
        <v>216307</v>
      </c>
      <c r="D616" s="11">
        <v>28449</v>
      </c>
      <c r="E616" s="11">
        <v>31120</v>
      </c>
      <c r="F616" s="11">
        <v>34057</v>
      </c>
      <c r="G616" s="11">
        <v>37269</v>
      </c>
      <c r="H616" s="11">
        <v>40783</v>
      </c>
      <c r="I616" s="11">
        <v>44629</v>
      </c>
      <c r="J616" s="151"/>
      <c r="K616" s="11" t="s">
        <v>107</v>
      </c>
      <c r="L616" s="11">
        <v>2012</v>
      </c>
      <c r="M616" s="11">
        <v>121171</v>
      </c>
      <c r="N616" s="11">
        <v>121171</v>
      </c>
      <c r="O616" s="11"/>
      <c r="P616" s="11"/>
      <c r="Q616" s="11"/>
      <c r="R616" s="11"/>
      <c r="T616" s="30"/>
    </row>
    <row r="617" spans="1:20" ht="117" customHeight="1">
      <c r="A617" s="200"/>
      <c r="B617" s="3" t="s">
        <v>7</v>
      </c>
      <c r="C617" s="11">
        <f>D617+E617+F617+G617+H617+I617</f>
        <v>247777</v>
      </c>
      <c r="D617" s="11">
        <v>33036</v>
      </c>
      <c r="E617" s="11">
        <v>35970</v>
      </c>
      <c r="F617" s="11">
        <v>39163</v>
      </c>
      <c r="G617" s="11">
        <v>42639</v>
      </c>
      <c r="H617" s="11">
        <v>46424</v>
      </c>
      <c r="I617" s="11">
        <v>50545</v>
      </c>
      <c r="J617" s="151"/>
      <c r="K617" s="11" t="s">
        <v>107</v>
      </c>
      <c r="L617" s="11">
        <v>2013</v>
      </c>
      <c r="M617" s="11">
        <v>132080</v>
      </c>
      <c r="N617" s="11">
        <v>132080</v>
      </c>
      <c r="O617" s="11"/>
      <c r="P617" s="11"/>
      <c r="Q617" s="11"/>
      <c r="R617" s="11"/>
      <c r="T617" s="30"/>
    </row>
    <row r="618" spans="1:20" ht="72" customHeight="1">
      <c r="A618" s="200"/>
      <c r="B618" s="3" t="s">
        <v>2</v>
      </c>
      <c r="C618" s="11">
        <f>D618+E618+F618+G618+H618+I618</f>
        <v>2621</v>
      </c>
      <c r="D618" s="11">
        <v>385</v>
      </c>
      <c r="E618" s="23">
        <v>405</v>
      </c>
      <c r="F618" s="23">
        <v>426</v>
      </c>
      <c r="G618" s="23">
        <v>449</v>
      </c>
      <c r="H618" s="23">
        <v>473</v>
      </c>
      <c r="I618" s="23">
        <v>483</v>
      </c>
      <c r="J618" s="151"/>
      <c r="K618" s="11" t="s">
        <v>107</v>
      </c>
      <c r="L618" s="11">
        <v>2014</v>
      </c>
      <c r="M618" s="11">
        <v>144221</v>
      </c>
      <c r="N618" s="11">
        <v>144221</v>
      </c>
      <c r="O618" s="11"/>
      <c r="P618" s="11"/>
      <c r="Q618" s="11"/>
      <c r="R618" s="11"/>
      <c r="T618" s="30"/>
    </row>
    <row r="619" spans="1:20" ht="25.5" customHeight="1">
      <c r="A619" s="200"/>
      <c r="B619" s="139" t="s">
        <v>0</v>
      </c>
      <c r="C619" s="143">
        <f>D619+E619+F619+G619+H619+I619</f>
        <v>627</v>
      </c>
      <c r="D619" s="143">
        <v>92</v>
      </c>
      <c r="E619" s="146">
        <v>93</v>
      </c>
      <c r="F619" s="146">
        <v>95</v>
      </c>
      <c r="G619" s="146">
        <v>96</v>
      </c>
      <c r="H619" s="146">
        <v>125</v>
      </c>
      <c r="I619" s="146">
        <v>126</v>
      </c>
      <c r="J619" s="151"/>
      <c r="K619" s="143" t="s">
        <v>107</v>
      </c>
      <c r="L619" s="143">
        <v>2015</v>
      </c>
      <c r="M619" s="143">
        <v>157175</v>
      </c>
      <c r="N619" s="143">
        <v>157175</v>
      </c>
      <c r="O619" s="143"/>
      <c r="P619" s="143"/>
      <c r="Q619" s="143"/>
      <c r="R619" s="143"/>
      <c r="T619" s="30"/>
    </row>
    <row r="620" spans="1:20" ht="39" customHeight="1">
      <c r="A620" s="200"/>
      <c r="B620" s="139"/>
      <c r="C620" s="143"/>
      <c r="D620" s="143"/>
      <c r="E620" s="146"/>
      <c r="F620" s="146"/>
      <c r="G620" s="146"/>
      <c r="H620" s="146"/>
      <c r="I620" s="146"/>
      <c r="J620" s="151"/>
      <c r="K620" s="143"/>
      <c r="L620" s="143"/>
      <c r="M620" s="143"/>
      <c r="N620" s="143"/>
      <c r="O620" s="143"/>
      <c r="P620" s="143"/>
      <c r="Q620" s="143"/>
      <c r="R620" s="143"/>
      <c r="T620" s="30"/>
    </row>
    <row r="621" spans="1:20" ht="15" customHeight="1">
      <c r="A621" s="200"/>
      <c r="B621" s="199" t="s">
        <v>14</v>
      </c>
      <c r="C621" s="143">
        <f>D621+E621+F621+G621+H621+I621</f>
        <v>6438</v>
      </c>
      <c r="D621" s="143">
        <v>585</v>
      </c>
      <c r="E621" s="146">
        <v>726</v>
      </c>
      <c r="F621" s="146">
        <v>902</v>
      </c>
      <c r="G621" s="146">
        <v>1118</v>
      </c>
      <c r="H621" s="146">
        <v>1387</v>
      </c>
      <c r="I621" s="146">
        <v>1720</v>
      </c>
      <c r="J621" s="136" t="s">
        <v>18</v>
      </c>
      <c r="K621" s="143" t="s">
        <v>107</v>
      </c>
      <c r="L621" s="11">
        <v>2010</v>
      </c>
      <c r="M621" s="11">
        <v>1755</v>
      </c>
      <c r="N621" s="11">
        <v>1755</v>
      </c>
      <c r="O621" s="11"/>
      <c r="P621" s="11"/>
      <c r="Q621" s="11"/>
      <c r="R621" s="11"/>
      <c r="T621" s="30"/>
    </row>
    <row r="622" spans="1:20" ht="15.75">
      <c r="A622" s="200"/>
      <c r="B622" s="200"/>
      <c r="C622" s="143"/>
      <c r="D622" s="143"/>
      <c r="E622" s="146"/>
      <c r="F622" s="146"/>
      <c r="G622" s="146"/>
      <c r="H622" s="146"/>
      <c r="I622" s="146"/>
      <c r="J622" s="136"/>
      <c r="K622" s="143"/>
      <c r="L622" s="11">
        <v>2011</v>
      </c>
      <c r="M622" s="11">
        <v>2179</v>
      </c>
      <c r="N622" s="11">
        <v>2179</v>
      </c>
      <c r="O622" s="11"/>
      <c r="P622" s="11"/>
      <c r="Q622" s="11"/>
      <c r="R622" s="11"/>
      <c r="T622" s="30"/>
    </row>
    <row r="623" spans="1:20" ht="15.75">
      <c r="A623" s="200"/>
      <c r="B623" s="200"/>
      <c r="C623" s="143"/>
      <c r="D623" s="143"/>
      <c r="E623" s="146"/>
      <c r="F623" s="146"/>
      <c r="G623" s="146"/>
      <c r="H623" s="146"/>
      <c r="I623" s="146"/>
      <c r="J623" s="136"/>
      <c r="K623" s="143"/>
      <c r="L623" s="11">
        <v>2012</v>
      </c>
      <c r="M623" s="11">
        <v>2705</v>
      </c>
      <c r="N623" s="11">
        <v>2705</v>
      </c>
      <c r="O623" s="11"/>
      <c r="P623" s="11"/>
      <c r="Q623" s="11"/>
      <c r="R623" s="11"/>
      <c r="T623" s="30"/>
    </row>
    <row r="624" spans="1:20" ht="15.75">
      <c r="A624" s="200"/>
      <c r="B624" s="200"/>
      <c r="C624" s="143"/>
      <c r="D624" s="143"/>
      <c r="E624" s="146"/>
      <c r="F624" s="146"/>
      <c r="G624" s="146"/>
      <c r="H624" s="146"/>
      <c r="I624" s="146"/>
      <c r="J624" s="136"/>
      <c r="K624" s="143"/>
      <c r="L624" s="11">
        <v>2013</v>
      </c>
      <c r="M624" s="11">
        <v>3354</v>
      </c>
      <c r="N624" s="11">
        <v>3354</v>
      </c>
      <c r="O624" s="11"/>
      <c r="P624" s="11"/>
      <c r="Q624" s="11"/>
      <c r="R624" s="11"/>
      <c r="T624" s="30"/>
    </row>
    <row r="625" spans="1:20" ht="15.75">
      <c r="A625" s="200"/>
      <c r="B625" s="200"/>
      <c r="C625" s="143"/>
      <c r="D625" s="143"/>
      <c r="E625" s="146"/>
      <c r="F625" s="146"/>
      <c r="G625" s="146"/>
      <c r="H625" s="146"/>
      <c r="I625" s="146"/>
      <c r="J625" s="136"/>
      <c r="K625" s="143"/>
      <c r="L625" s="11">
        <v>2014</v>
      </c>
      <c r="M625" s="11">
        <v>4160</v>
      </c>
      <c r="N625" s="11">
        <v>4160</v>
      </c>
      <c r="O625" s="11"/>
      <c r="P625" s="11"/>
      <c r="Q625" s="11"/>
      <c r="R625" s="11"/>
      <c r="T625" s="30"/>
    </row>
    <row r="626" spans="1:20" ht="61.5" customHeight="1">
      <c r="A626" s="200"/>
      <c r="B626" s="201"/>
      <c r="C626" s="143"/>
      <c r="D626" s="143"/>
      <c r="E626" s="146"/>
      <c r="F626" s="146"/>
      <c r="G626" s="146"/>
      <c r="H626" s="146"/>
      <c r="I626" s="146"/>
      <c r="J626" s="136"/>
      <c r="K626" s="143"/>
      <c r="L626" s="11">
        <v>2015</v>
      </c>
      <c r="M626" s="11">
        <v>5161</v>
      </c>
      <c r="N626" s="11">
        <v>5161</v>
      </c>
      <c r="O626" s="11"/>
      <c r="P626" s="11"/>
      <c r="Q626" s="11"/>
      <c r="R626" s="11"/>
      <c r="T626" s="30"/>
    </row>
    <row r="627" spans="1:20" ht="16.5" customHeight="1">
      <c r="A627" s="200"/>
      <c r="B627" s="139" t="s">
        <v>8</v>
      </c>
      <c r="C627" s="143">
        <f>D627+E627+F627+G627+H627+I627</f>
        <v>504950</v>
      </c>
      <c r="D627" s="143">
        <v>77500</v>
      </c>
      <c r="E627" s="143">
        <v>78000</v>
      </c>
      <c r="F627" s="198">
        <v>82900</v>
      </c>
      <c r="G627" s="143">
        <v>87700</v>
      </c>
      <c r="H627" s="143">
        <v>88850</v>
      </c>
      <c r="I627" s="143">
        <v>90000</v>
      </c>
      <c r="J627" s="136" t="s">
        <v>299</v>
      </c>
      <c r="K627" s="143" t="s">
        <v>107</v>
      </c>
      <c r="L627" s="23">
        <v>2010</v>
      </c>
      <c r="M627" s="11">
        <v>58125</v>
      </c>
      <c r="N627" s="11">
        <v>58125</v>
      </c>
      <c r="O627" s="11"/>
      <c r="P627" s="11"/>
      <c r="Q627" s="11"/>
      <c r="R627" s="11"/>
      <c r="T627" s="30"/>
    </row>
    <row r="628" spans="1:20" ht="15.75">
      <c r="A628" s="200"/>
      <c r="B628" s="139"/>
      <c r="C628" s="143"/>
      <c r="D628" s="143"/>
      <c r="E628" s="143"/>
      <c r="F628" s="198"/>
      <c r="G628" s="143"/>
      <c r="H628" s="143"/>
      <c r="I628" s="143"/>
      <c r="J628" s="136"/>
      <c r="K628" s="143"/>
      <c r="L628" s="23">
        <v>2011</v>
      </c>
      <c r="M628" s="11">
        <v>58500</v>
      </c>
      <c r="N628" s="11">
        <v>58500</v>
      </c>
      <c r="O628" s="11"/>
      <c r="P628" s="11"/>
      <c r="Q628" s="11"/>
      <c r="R628" s="11"/>
      <c r="T628" s="30"/>
    </row>
    <row r="629" spans="1:20" ht="15.75">
      <c r="A629" s="200"/>
      <c r="B629" s="139"/>
      <c r="C629" s="143"/>
      <c r="D629" s="143"/>
      <c r="E629" s="143"/>
      <c r="F629" s="198"/>
      <c r="G629" s="143"/>
      <c r="H629" s="143"/>
      <c r="I629" s="143"/>
      <c r="J629" s="136"/>
      <c r="K629" s="143"/>
      <c r="L629" s="23">
        <v>2012</v>
      </c>
      <c r="M629" s="11">
        <v>62175</v>
      </c>
      <c r="N629" s="11">
        <v>62175</v>
      </c>
      <c r="O629" s="11"/>
      <c r="P629" s="11"/>
      <c r="Q629" s="11"/>
      <c r="R629" s="11"/>
      <c r="T629" s="30"/>
    </row>
    <row r="630" spans="1:20" ht="15.75">
      <c r="A630" s="200"/>
      <c r="B630" s="139"/>
      <c r="C630" s="143"/>
      <c r="D630" s="143"/>
      <c r="E630" s="143"/>
      <c r="F630" s="198"/>
      <c r="G630" s="143"/>
      <c r="H630" s="143"/>
      <c r="I630" s="143"/>
      <c r="J630" s="136"/>
      <c r="K630" s="143"/>
      <c r="L630" s="23">
        <v>2013</v>
      </c>
      <c r="M630" s="11">
        <v>65775</v>
      </c>
      <c r="N630" s="11">
        <v>65775</v>
      </c>
      <c r="O630" s="11"/>
      <c r="P630" s="11"/>
      <c r="Q630" s="11"/>
      <c r="R630" s="11"/>
      <c r="T630" s="30"/>
    </row>
    <row r="631" spans="1:20" ht="15.75">
      <c r="A631" s="200"/>
      <c r="B631" s="139"/>
      <c r="C631" s="143"/>
      <c r="D631" s="143"/>
      <c r="E631" s="143"/>
      <c r="F631" s="198"/>
      <c r="G631" s="143"/>
      <c r="H631" s="143"/>
      <c r="I631" s="143"/>
      <c r="J631" s="136"/>
      <c r="K631" s="143"/>
      <c r="L631" s="23">
        <v>2014</v>
      </c>
      <c r="M631" s="11">
        <v>66638</v>
      </c>
      <c r="N631" s="11">
        <v>66638</v>
      </c>
      <c r="O631" s="11"/>
      <c r="P631" s="11"/>
      <c r="Q631" s="11"/>
      <c r="R631" s="11"/>
      <c r="T631" s="30"/>
    </row>
    <row r="632" spans="1:20" ht="16.5" customHeight="1">
      <c r="A632" s="200"/>
      <c r="B632" s="139"/>
      <c r="C632" s="143"/>
      <c r="D632" s="143"/>
      <c r="E632" s="143"/>
      <c r="F632" s="198"/>
      <c r="G632" s="143"/>
      <c r="H632" s="143"/>
      <c r="I632" s="143"/>
      <c r="J632" s="136"/>
      <c r="K632" s="143"/>
      <c r="L632" s="23">
        <v>2015</v>
      </c>
      <c r="M632" s="11">
        <v>67500</v>
      </c>
      <c r="N632" s="11">
        <v>67500</v>
      </c>
      <c r="O632" s="11"/>
      <c r="P632" s="11"/>
      <c r="Q632" s="11"/>
      <c r="R632" s="11"/>
      <c r="T632" s="30"/>
    </row>
    <row r="633" spans="1:20" ht="17.25" customHeight="1">
      <c r="A633" s="200"/>
      <c r="B633" s="139" t="s">
        <v>13</v>
      </c>
      <c r="C633" s="143">
        <f>D633+E633+F633+G633+H633+I633</f>
        <v>3625</v>
      </c>
      <c r="D633" s="143">
        <v>470</v>
      </c>
      <c r="E633" s="143">
        <v>517</v>
      </c>
      <c r="F633" s="198">
        <v>569</v>
      </c>
      <c r="G633" s="143">
        <v>626</v>
      </c>
      <c r="H633" s="143">
        <v>686</v>
      </c>
      <c r="I633" s="143">
        <v>757</v>
      </c>
      <c r="J633" s="139" t="s">
        <v>300</v>
      </c>
      <c r="K633" s="143" t="s">
        <v>107</v>
      </c>
      <c r="L633" s="23">
        <v>2010</v>
      </c>
      <c r="M633" s="11">
        <v>1410</v>
      </c>
      <c r="N633" s="11">
        <v>1410</v>
      </c>
      <c r="O633" s="11"/>
      <c r="P633" s="11"/>
      <c r="Q633" s="11"/>
      <c r="R633" s="11"/>
      <c r="T633" s="30"/>
    </row>
    <row r="634" spans="1:20" ht="15.75">
      <c r="A634" s="200"/>
      <c r="B634" s="139"/>
      <c r="C634" s="143"/>
      <c r="D634" s="143"/>
      <c r="E634" s="143"/>
      <c r="F634" s="198"/>
      <c r="G634" s="143"/>
      <c r="H634" s="143"/>
      <c r="I634" s="143"/>
      <c r="J634" s="139"/>
      <c r="K634" s="143"/>
      <c r="L634" s="23">
        <v>2011</v>
      </c>
      <c r="M634" s="11">
        <v>1551</v>
      </c>
      <c r="N634" s="11">
        <v>1551</v>
      </c>
      <c r="O634" s="11"/>
      <c r="P634" s="11"/>
      <c r="Q634" s="11"/>
      <c r="R634" s="11"/>
      <c r="T634" s="30"/>
    </row>
    <row r="635" spans="1:20" ht="15.75">
      <c r="A635" s="200"/>
      <c r="B635" s="139"/>
      <c r="C635" s="143"/>
      <c r="D635" s="143"/>
      <c r="E635" s="143"/>
      <c r="F635" s="198"/>
      <c r="G635" s="143"/>
      <c r="H635" s="143"/>
      <c r="I635" s="143"/>
      <c r="J635" s="139"/>
      <c r="K635" s="143"/>
      <c r="L635" s="23">
        <v>2012</v>
      </c>
      <c r="M635" s="11">
        <v>1707</v>
      </c>
      <c r="N635" s="11">
        <v>1707</v>
      </c>
      <c r="O635" s="11"/>
      <c r="P635" s="11"/>
      <c r="Q635" s="11"/>
      <c r="R635" s="11"/>
      <c r="T635" s="30"/>
    </row>
    <row r="636" spans="1:20" ht="15.75">
      <c r="A636" s="200"/>
      <c r="B636" s="139"/>
      <c r="C636" s="143"/>
      <c r="D636" s="143"/>
      <c r="E636" s="143"/>
      <c r="F636" s="198"/>
      <c r="G636" s="143"/>
      <c r="H636" s="143"/>
      <c r="I636" s="143"/>
      <c r="J636" s="139"/>
      <c r="K636" s="143"/>
      <c r="L636" s="23">
        <v>2013</v>
      </c>
      <c r="M636" s="11">
        <v>1878</v>
      </c>
      <c r="N636" s="11">
        <v>1878</v>
      </c>
      <c r="O636" s="11"/>
      <c r="P636" s="11"/>
      <c r="Q636" s="11"/>
      <c r="R636" s="11"/>
      <c r="T636" s="30"/>
    </row>
    <row r="637" spans="1:20" ht="15.75">
      <c r="A637" s="200"/>
      <c r="B637" s="139"/>
      <c r="C637" s="143"/>
      <c r="D637" s="143"/>
      <c r="E637" s="143"/>
      <c r="F637" s="198"/>
      <c r="G637" s="143"/>
      <c r="H637" s="143"/>
      <c r="I637" s="143"/>
      <c r="J637" s="139"/>
      <c r="K637" s="143"/>
      <c r="L637" s="23">
        <v>2014</v>
      </c>
      <c r="M637" s="11">
        <v>2058</v>
      </c>
      <c r="N637" s="11">
        <v>2058</v>
      </c>
      <c r="O637" s="11"/>
      <c r="P637" s="11"/>
      <c r="Q637" s="11"/>
      <c r="R637" s="11"/>
      <c r="T637" s="30"/>
    </row>
    <row r="638" spans="1:20" ht="16.5" customHeight="1">
      <c r="A638" s="200"/>
      <c r="B638" s="139"/>
      <c r="C638" s="143"/>
      <c r="D638" s="143"/>
      <c r="E638" s="143"/>
      <c r="F638" s="198"/>
      <c r="G638" s="143"/>
      <c r="H638" s="143"/>
      <c r="I638" s="143"/>
      <c r="J638" s="139"/>
      <c r="K638" s="143"/>
      <c r="L638" s="23">
        <v>2015</v>
      </c>
      <c r="M638" s="11">
        <v>2271</v>
      </c>
      <c r="N638" s="11">
        <v>2271</v>
      </c>
      <c r="O638" s="11"/>
      <c r="P638" s="11"/>
      <c r="Q638" s="11"/>
      <c r="R638" s="11"/>
      <c r="T638" s="30"/>
    </row>
    <row r="639" spans="1:20" ht="17.25" customHeight="1">
      <c r="A639" s="200"/>
      <c r="B639" s="139" t="s">
        <v>12</v>
      </c>
      <c r="C639" s="143">
        <f>D639+E639+F639+G639+H639+I639</f>
        <v>201600</v>
      </c>
      <c r="D639" s="143">
        <v>29600</v>
      </c>
      <c r="E639" s="143">
        <v>30000</v>
      </c>
      <c r="F639" s="143">
        <v>30400</v>
      </c>
      <c r="G639" s="143">
        <v>30800</v>
      </c>
      <c r="H639" s="143">
        <v>40200</v>
      </c>
      <c r="I639" s="143">
        <v>40600</v>
      </c>
      <c r="J639" s="136" t="s">
        <v>301</v>
      </c>
      <c r="K639" s="143" t="s">
        <v>107</v>
      </c>
      <c r="L639" s="146">
        <v>2010</v>
      </c>
      <c r="M639" s="143">
        <v>1776</v>
      </c>
      <c r="N639" s="143">
        <v>1776</v>
      </c>
      <c r="O639" s="117"/>
      <c r="P639" s="117"/>
      <c r="Q639" s="117"/>
      <c r="R639" s="117"/>
      <c r="T639" s="30"/>
    </row>
    <row r="640" spans="1:20" ht="1.5" customHeight="1">
      <c r="A640" s="200"/>
      <c r="B640" s="139"/>
      <c r="C640" s="143"/>
      <c r="D640" s="143"/>
      <c r="E640" s="143"/>
      <c r="F640" s="143"/>
      <c r="G640" s="143"/>
      <c r="H640" s="143"/>
      <c r="I640" s="143"/>
      <c r="J640" s="136"/>
      <c r="K640" s="143"/>
      <c r="L640" s="146"/>
      <c r="M640" s="143"/>
      <c r="N640" s="143"/>
      <c r="O640" s="117"/>
      <c r="P640" s="117"/>
      <c r="Q640" s="117"/>
      <c r="R640" s="117"/>
      <c r="T640" s="30"/>
    </row>
    <row r="641" spans="1:20" ht="18" customHeight="1">
      <c r="A641" s="200"/>
      <c r="B641" s="139"/>
      <c r="C641" s="143"/>
      <c r="D641" s="143"/>
      <c r="E641" s="143"/>
      <c r="F641" s="143"/>
      <c r="G641" s="143"/>
      <c r="H641" s="143"/>
      <c r="I641" s="143"/>
      <c r="J641" s="136"/>
      <c r="K641" s="143"/>
      <c r="L641" s="23">
        <v>2011</v>
      </c>
      <c r="M641" s="11">
        <v>1800</v>
      </c>
      <c r="N641" s="11">
        <v>1800</v>
      </c>
      <c r="O641" s="1"/>
      <c r="P641" s="1"/>
      <c r="Q641" s="1"/>
      <c r="R641" s="1"/>
      <c r="T641" s="30"/>
    </row>
    <row r="642" spans="1:20" ht="18" customHeight="1">
      <c r="A642" s="200"/>
      <c r="B642" s="139"/>
      <c r="C642" s="143"/>
      <c r="D642" s="143"/>
      <c r="E642" s="143"/>
      <c r="F642" s="143"/>
      <c r="G642" s="143"/>
      <c r="H642" s="143"/>
      <c r="I642" s="143"/>
      <c r="J642" s="136"/>
      <c r="K642" s="143"/>
      <c r="L642" s="23">
        <v>2012</v>
      </c>
      <c r="M642" s="11">
        <v>1824</v>
      </c>
      <c r="N642" s="11">
        <v>1824</v>
      </c>
      <c r="O642" s="1"/>
      <c r="P642" s="1"/>
      <c r="Q642" s="1"/>
      <c r="R642" s="1"/>
      <c r="T642" s="30"/>
    </row>
    <row r="643" spans="1:20" ht="20.25" customHeight="1">
      <c r="A643" s="200"/>
      <c r="B643" s="139"/>
      <c r="C643" s="143"/>
      <c r="D643" s="143"/>
      <c r="E643" s="143"/>
      <c r="F643" s="143"/>
      <c r="G643" s="143"/>
      <c r="H643" s="143"/>
      <c r="I643" s="143"/>
      <c r="J643" s="136"/>
      <c r="K643" s="143"/>
      <c r="L643" s="23">
        <v>2013</v>
      </c>
      <c r="M643" s="11">
        <v>1848</v>
      </c>
      <c r="N643" s="11">
        <v>1848</v>
      </c>
      <c r="O643" s="1"/>
      <c r="P643" s="1"/>
      <c r="Q643" s="1"/>
      <c r="R643" s="1"/>
      <c r="T643" s="30"/>
    </row>
    <row r="644" spans="1:20" ht="18" customHeight="1">
      <c r="A644" s="200"/>
      <c r="B644" s="139"/>
      <c r="C644" s="143"/>
      <c r="D644" s="143"/>
      <c r="E644" s="143"/>
      <c r="F644" s="143"/>
      <c r="G644" s="143"/>
      <c r="H644" s="143"/>
      <c r="I644" s="143"/>
      <c r="J644" s="136"/>
      <c r="K644" s="143"/>
      <c r="L644" s="23">
        <v>2014</v>
      </c>
      <c r="M644" s="11">
        <v>2412</v>
      </c>
      <c r="N644" s="11">
        <v>2412</v>
      </c>
      <c r="O644" s="1"/>
      <c r="P644" s="1"/>
      <c r="Q644" s="1"/>
      <c r="R644" s="1"/>
      <c r="T644" s="30"/>
    </row>
    <row r="645" spans="1:20" ht="15.75" customHeight="1">
      <c r="A645" s="200"/>
      <c r="B645" s="139"/>
      <c r="C645" s="143"/>
      <c r="D645" s="143"/>
      <c r="E645" s="143"/>
      <c r="F645" s="143"/>
      <c r="G645" s="143"/>
      <c r="H645" s="143"/>
      <c r="I645" s="143"/>
      <c r="J645" s="136"/>
      <c r="K645" s="143"/>
      <c r="L645" s="11">
        <v>2015</v>
      </c>
      <c r="M645" s="11">
        <v>2436</v>
      </c>
      <c r="N645" s="11">
        <v>2436</v>
      </c>
      <c r="O645" s="1"/>
      <c r="P645" s="1"/>
      <c r="Q645" s="1"/>
      <c r="R645" s="1"/>
      <c r="T645" s="30"/>
    </row>
    <row r="646" spans="1:20" ht="14.25" customHeight="1">
      <c r="A646" s="200"/>
      <c r="B646" s="218" t="s">
        <v>11</v>
      </c>
      <c r="C646" s="143">
        <f>D646+E646+F646+G646+H646+I646</f>
        <v>3450</v>
      </c>
      <c r="D646" s="143">
        <v>550</v>
      </c>
      <c r="E646" s="143">
        <v>560</v>
      </c>
      <c r="F646" s="143">
        <v>570</v>
      </c>
      <c r="G646" s="143">
        <v>580</v>
      </c>
      <c r="H646" s="143">
        <v>590</v>
      </c>
      <c r="I646" s="143">
        <v>600</v>
      </c>
      <c r="J646" s="136" t="s">
        <v>302</v>
      </c>
      <c r="K646" s="121" t="s">
        <v>107</v>
      </c>
      <c r="L646" s="146">
        <v>2010</v>
      </c>
      <c r="M646" s="143">
        <v>825</v>
      </c>
      <c r="N646" s="143">
        <v>825</v>
      </c>
      <c r="O646" s="143"/>
      <c r="P646" s="143"/>
      <c r="Q646" s="143"/>
      <c r="R646" s="143"/>
      <c r="T646" s="30"/>
    </row>
    <row r="647" spans="1:20" ht="3.75" customHeight="1">
      <c r="A647" s="200"/>
      <c r="B647" s="219"/>
      <c r="C647" s="143"/>
      <c r="D647" s="143"/>
      <c r="E647" s="143"/>
      <c r="F647" s="143"/>
      <c r="G647" s="143"/>
      <c r="H647" s="143"/>
      <c r="I647" s="143"/>
      <c r="J647" s="136"/>
      <c r="K647" s="158"/>
      <c r="L647" s="146"/>
      <c r="M647" s="143"/>
      <c r="N647" s="143"/>
      <c r="O647" s="143"/>
      <c r="P647" s="143"/>
      <c r="Q647" s="143"/>
      <c r="R647" s="143"/>
      <c r="T647" s="30"/>
    </row>
    <row r="648" spans="1:20" ht="15.75">
      <c r="A648" s="200"/>
      <c r="B648" s="219"/>
      <c r="C648" s="143"/>
      <c r="D648" s="143"/>
      <c r="E648" s="143"/>
      <c r="F648" s="143"/>
      <c r="G648" s="143"/>
      <c r="H648" s="143"/>
      <c r="I648" s="143"/>
      <c r="J648" s="136"/>
      <c r="K648" s="158"/>
      <c r="L648" s="23">
        <v>2011</v>
      </c>
      <c r="M648" s="11">
        <v>840</v>
      </c>
      <c r="N648" s="11">
        <v>840</v>
      </c>
      <c r="O648" s="1"/>
      <c r="P648" s="1"/>
      <c r="Q648" s="1"/>
      <c r="R648" s="1"/>
      <c r="T648" s="30"/>
    </row>
    <row r="649" spans="1:20" ht="15.75">
      <c r="A649" s="200"/>
      <c r="B649" s="219"/>
      <c r="C649" s="143"/>
      <c r="D649" s="143"/>
      <c r="E649" s="143"/>
      <c r="F649" s="143"/>
      <c r="G649" s="143"/>
      <c r="H649" s="143"/>
      <c r="I649" s="143"/>
      <c r="J649" s="136"/>
      <c r="K649" s="158"/>
      <c r="L649" s="23">
        <v>2012</v>
      </c>
      <c r="M649" s="11">
        <v>855</v>
      </c>
      <c r="N649" s="11">
        <v>855</v>
      </c>
      <c r="O649" s="1"/>
      <c r="P649" s="1"/>
      <c r="Q649" s="1"/>
      <c r="R649" s="1"/>
      <c r="T649" s="30"/>
    </row>
    <row r="650" spans="1:20" ht="15.75">
      <c r="A650" s="200"/>
      <c r="B650" s="219"/>
      <c r="C650" s="143"/>
      <c r="D650" s="143"/>
      <c r="E650" s="143"/>
      <c r="F650" s="143"/>
      <c r="G650" s="143"/>
      <c r="H650" s="143"/>
      <c r="I650" s="143"/>
      <c r="J650" s="136"/>
      <c r="K650" s="158"/>
      <c r="L650" s="23">
        <v>2013</v>
      </c>
      <c r="M650" s="11">
        <v>870</v>
      </c>
      <c r="N650" s="11">
        <v>870</v>
      </c>
      <c r="O650" s="1"/>
      <c r="P650" s="1"/>
      <c r="Q650" s="1"/>
      <c r="R650" s="1"/>
      <c r="T650" s="30"/>
    </row>
    <row r="651" spans="1:20" ht="15.75">
      <c r="A651" s="200"/>
      <c r="B651" s="219"/>
      <c r="C651" s="143"/>
      <c r="D651" s="143"/>
      <c r="E651" s="143"/>
      <c r="F651" s="143"/>
      <c r="G651" s="143"/>
      <c r="H651" s="143"/>
      <c r="I651" s="143"/>
      <c r="J651" s="136"/>
      <c r="K651" s="158"/>
      <c r="L651" s="23">
        <v>2014</v>
      </c>
      <c r="M651" s="11">
        <v>885</v>
      </c>
      <c r="N651" s="11">
        <v>885</v>
      </c>
      <c r="O651" s="1"/>
      <c r="P651" s="1"/>
      <c r="Q651" s="1"/>
      <c r="R651" s="1"/>
      <c r="T651" s="30"/>
    </row>
    <row r="652" spans="1:20" ht="45.75" customHeight="1">
      <c r="A652" s="200"/>
      <c r="B652" s="118"/>
      <c r="C652" s="143"/>
      <c r="D652" s="143"/>
      <c r="E652" s="143"/>
      <c r="F652" s="143"/>
      <c r="G652" s="143"/>
      <c r="H652" s="143"/>
      <c r="I652" s="143"/>
      <c r="J652" s="136"/>
      <c r="K652" s="128"/>
      <c r="L652" s="23">
        <v>2015</v>
      </c>
      <c r="M652" s="11">
        <v>900</v>
      </c>
      <c r="N652" s="11">
        <v>900</v>
      </c>
      <c r="O652" s="1"/>
      <c r="P652" s="1"/>
      <c r="Q652" s="1"/>
      <c r="R652" s="1"/>
      <c r="T652" s="30"/>
    </row>
    <row r="653" spans="1:20" ht="15.75" customHeight="1">
      <c r="A653" s="200"/>
      <c r="B653" s="139" t="s">
        <v>19</v>
      </c>
      <c r="C653" s="143">
        <f>D653+E653+F653+G653+H653+I653</f>
        <v>4200</v>
      </c>
      <c r="D653" s="143">
        <v>600</v>
      </c>
      <c r="E653" s="143">
        <v>600</v>
      </c>
      <c r="F653" s="143">
        <v>700</v>
      </c>
      <c r="G653" s="143">
        <v>700</v>
      </c>
      <c r="H653" s="143">
        <v>800</v>
      </c>
      <c r="I653" s="143">
        <v>800</v>
      </c>
      <c r="J653" s="136" t="s">
        <v>303</v>
      </c>
      <c r="K653" s="121" t="s">
        <v>107</v>
      </c>
      <c r="L653" s="23">
        <v>2010</v>
      </c>
      <c r="M653" s="11">
        <v>9</v>
      </c>
      <c r="N653" s="11">
        <v>9</v>
      </c>
      <c r="O653" s="1"/>
      <c r="P653" s="1"/>
      <c r="Q653" s="1"/>
      <c r="R653" s="1"/>
      <c r="T653" s="30"/>
    </row>
    <row r="654" spans="1:20" ht="14.25" customHeight="1">
      <c r="A654" s="200"/>
      <c r="B654" s="139"/>
      <c r="C654" s="143"/>
      <c r="D654" s="143"/>
      <c r="E654" s="143"/>
      <c r="F654" s="143"/>
      <c r="G654" s="143"/>
      <c r="H654" s="143"/>
      <c r="I654" s="143"/>
      <c r="J654" s="136"/>
      <c r="K654" s="158"/>
      <c r="L654" s="23">
        <v>2011</v>
      </c>
      <c r="M654" s="11">
        <v>9</v>
      </c>
      <c r="N654" s="11">
        <v>9</v>
      </c>
      <c r="O654" s="1"/>
      <c r="P654" s="1"/>
      <c r="Q654" s="1"/>
      <c r="R654" s="1"/>
      <c r="T654" s="30"/>
    </row>
    <row r="655" spans="1:20" ht="14.25" customHeight="1">
      <c r="A655" s="200"/>
      <c r="B655" s="139"/>
      <c r="C655" s="143"/>
      <c r="D655" s="143"/>
      <c r="E655" s="143"/>
      <c r="F655" s="143"/>
      <c r="G655" s="143"/>
      <c r="H655" s="143"/>
      <c r="I655" s="143"/>
      <c r="J655" s="136"/>
      <c r="K655" s="158"/>
      <c r="L655" s="23">
        <v>2012</v>
      </c>
      <c r="M655" s="11">
        <v>11</v>
      </c>
      <c r="N655" s="11">
        <v>11</v>
      </c>
      <c r="O655" s="1"/>
      <c r="P655" s="1"/>
      <c r="Q655" s="1"/>
      <c r="R655" s="1"/>
      <c r="T655" s="30"/>
    </row>
    <row r="656" spans="1:20" ht="15.75" customHeight="1">
      <c r="A656" s="200"/>
      <c r="B656" s="139"/>
      <c r="C656" s="143"/>
      <c r="D656" s="143"/>
      <c r="E656" s="143"/>
      <c r="F656" s="143"/>
      <c r="G656" s="143"/>
      <c r="H656" s="143"/>
      <c r="I656" s="143"/>
      <c r="J656" s="136"/>
      <c r="K656" s="158"/>
      <c r="L656" s="23">
        <v>2013</v>
      </c>
      <c r="M656" s="11">
        <v>11</v>
      </c>
      <c r="N656" s="11">
        <v>11</v>
      </c>
      <c r="O656" s="1"/>
      <c r="P656" s="1"/>
      <c r="Q656" s="1"/>
      <c r="R656" s="1"/>
      <c r="T656" s="30"/>
    </row>
    <row r="657" spans="1:20" ht="14.25" customHeight="1">
      <c r="A657" s="200"/>
      <c r="B657" s="139"/>
      <c r="C657" s="143"/>
      <c r="D657" s="143"/>
      <c r="E657" s="143"/>
      <c r="F657" s="143"/>
      <c r="G657" s="143"/>
      <c r="H657" s="143"/>
      <c r="I657" s="143"/>
      <c r="J657" s="136"/>
      <c r="K657" s="158"/>
      <c r="L657" s="23">
        <v>2014</v>
      </c>
      <c r="M657" s="11">
        <v>12</v>
      </c>
      <c r="N657" s="11">
        <v>12</v>
      </c>
      <c r="O657" s="1"/>
      <c r="P657" s="1"/>
      <c r="Q657" s="1"/>
      <c r="R657" s="1"/>
      <c r="T657" s="30"/>
    </row>
    <row r="658" spans="1:20" ht="14.25" customHeight="1">
      <c r="A658" s="200"/>
      <c r="B658" s="139"/>
      <c r="C658" s="143"/>
      <c r="D658" s="143"/>
      <c r="E658" s="143"/>
      <c r="F658" s="143"/>
      <c r="G658" s="143"/>
      <c r="H658" s="143"/>
      <c r="I658" s="143"/>
      <c r="J658" s="136"/>
      <c r="K658" s="128"/>
      <c r="L658" s="11">
        <v>2015</v>
      </c>
      <c r="M658" s="11">
        <v>12</v>
      </c>
      <c r="N658" s="11">
        <v>12</v>
      </c>
      <c r="O658" s="1"/>
      <c r="P658" s="1"/>
      <c r="Q658" s="1"/>
      <c r="R658" s="1"/>
      <c r="T658" s="30"/>
    </row>
    <row r="659" spans="1:20" ht="15.75" customHeight="1">
      <c r="A659" s="200"/>
      <c r="B659" s="139" t="s">
        <v>214</v>
      </c>
      <c r="C659" s="143">
        <f>D659+E659+F659+G659+H659+I659</f>
        <v>442459</v>
      </c>
      <c r="D659" s="143">
        <v>67834</v>
      </c>
      <c r="E659" s="143">
        <v>68310</v>
      </c>
      <c r="F659" s="143">
        <v>72618</v>
      </c>
      <c r="G659" s="143">
        <v>76843</v>
      </c>
      <c r="H659" s="143">
        <v>77896</v>
      </c>
      <c r="I659" s="143">
        <v>78958</v>
      </c>
      <c r="J659" s="136" t="s">
        <v>83</v>
      </c>
      <c r="K659" s="148" t="s">
        <v>60</v>
      </c>
      <c r="L659" s="146">
        <v>2010</v>
      </c>
      <c r="M659" s="143">
        <v>1357</v>
      </c>
      <c r="N659" s="143">
        <v>1357</v>
      </c>
      <c r="O659" s="117"/>
      <c r="P659" s="117"/>
      <c r="Q659" s="117"/>
      <c r="R659" s="117"/>
      <c r="T659" s="30"/>
    </row>
    <row r="660" spans="1:20" ht="0.75" customHeight="1">
      <c r="A660" s="200"/>
      <c r="B660" s="219"/>
      <c r="C660" s="143"/>
      <c r="D660" s="143"/>
      <c r="E660" s="143"/>
      <c r="F660" s="143"/>
      <c r="G660" s="143"/>
      <c r="H660" s="143"/>
      <c r="I660" s="143"/>
      <c r="J660" s="136"/>
      <c r="K660" s="149"/>
      <c r="L660" s="146"/>
      <c r="M660" s="143"/>
      <c r="N660" s="143"/>
      <c r="O660" s="117"/>
      <c r="P660" s="117"/>
      <c r="Q660" s="117"/>
      <c r="R660" s="117"/>
      <c r="T660" s="30"/>
    </row>
    <row r="661" spans="1:20" ht="17.25" customHeight="1">
      <c r="A661" s="200"/>
      <c r="B661" s="219"/>
      <c r="C661" s="143"/>
      <c r="D661" s="143"/>
      <c r="E661" s="143"/>
      <c r="F661" s="143"/>
      <c r="G661" s="143"/>
      <c r="H661" s="143"/>
      <c r="I661" s="143"/>
      <c r="J661" s="136"/>
      <c r="K661" s="149"/>
      <c r="L661" s="23">
        <v>2011</v>
      </c>
      <c r="M661" s="11">
        <v>1366</v>
      </c>
      <c r="N661" s="11">
        <v>1366</v>
      </c>
      <c r="O661" s="1"/>
      <c r="P661" s="1"/>
      <c r="Q661" s="1"/>
      <c r="R661" s="1"/>
      <c r="T661" s="30"/>
    </row>
    <row r="662" spans="1:20" ht="17.25" customHeight="1">
      <c r="A662" s="200"/>
      <c r="B662" s="219"/>
      <c r="C662" s="143"/>
      <c r="D662" s="143"/>
      <c r="E662" s="143"/>
      <c r="F662" s="143"/>
      <c r="G662" s="143"/>
      <c r="H662" s="143"/>
      <c r="I662" s="143"/>
      <c r="J662" s="136"/>
      <c r="K662" s="149"/>
      <c r="L662" s="23">
        <v>2012</v>
      </c>
      <c r="M662" s="11">
        <v>1452</v>
      </c>
      <c r="N662" s="11">
        <v>1452</v>
      </c>
      <c r="O662" s="1"/>
      <c r="P662" s="1"/>
      <c r="Q662" s="1"/>
      <c r="R662" s="1"/>
      <c r="T662" s="30"/>
    </row>
    <row r="663" spans="1:20" ht="15.75" customHeight="1">
      <c r="A663" s="200"/>
      <c r="B663" s="219"/>
      <c r="C663" s="143"/>
      <c r="D663" s="143"/>
      <c r="E663" s="143"/>
      <c r="F663" s="143"/>
      <c r="G663" s="143"/>
      <c r="H663" s="143"/>
      <c r="I663" s="143"/>
      <c r="J663" s="136"/>
      <c r="K663" s="149"/>
      <c r="L663" s="23">
        <v>2013</v>
      </c>
      <c r="M663" s="11">
        <v>1537</v>
      </c>
      <c r="N663" s="11">
        <v>1537</v>
      </c>
      <c r="O663" s="1"/>
      <c r="P663" s="1"/>
      <c r="Q663" s="1"/>
      <c r="R663" s="1"/>
      <c r="T663" s="30"/>
    </row>
    <row r="664" spans="1:20" ht="14.25" customHeight="1">
      <c r="A664" s="200"/>
      <c r="B664" s="219"/>
      <c r="C664" s="143"/>
      <c r="D664" s="143"/>
      <c r="E664" s="143"/>
      <c r="F664" s="143"/>
      <c r="G664" s="143"/>
      <c r="H664" s="143"/>
      <c r="I664" s="143"/>
      <c r="J664" s="136"/>
      <c r="K664" s="149"/>
      <c r="L664" s="11">
        <v>2014</v>
      </c>
      <c r="M664" s="11">
        <v>1558</v>
      </c>
      <c r="N664" s="11">
        <v>1558</v>
      </c>
      <c r="O664" s="1"/>
      <c r="P664" s="1"/>
      <c r="Q664" s="1"/>
      <c r="R664" s="1"/>
      <c r="T664" s="30"/>
    </row>
    <row r="665" spans="1:20" ht="17.25" customHeight="1">
      <c r="A665" s="200"/>
      <c r="B665" s="118"/>
      <c r="C665" s="143"/>
      <c r="D665" s="143"/>
      <c r="E665" s="143"/>
      <c r="F665" s="143"/>
      <c r="G665" s="143"/>
      <c r="H665" s="143"/>
      <c r="I665" s="143"/>
      <c r="J665" s="136"/>
      <c r="K665" s="150"/>
      <c r="L665" s="11">
        <v>2015</v>
      </c>
      <c r="M665" s="11">
        <v>1579</v>
      </c>
      <c r="N665" s="11">
        <v>1579</v>
      </c>
      <c r="O665" s="1"/>
      <c r="P665" s="1"/>
      <c r="Q665" s="1"/>
      <c r="R665" s="1"/>
      <c r="T665" s="30"/>
    </row>
    <row r="666" spans="1:20" ht="16.5" customHeight="1">
      <c r="A666" s="200"/>
      <c r="B666" s="117"/>
      <c r="C666" s="143"/>
      <c r="D666" s="143"/>
      <c r="E666" s="143"/>
      <c r="F666" s="143"/>
      <c r="G666" s="143"/>
      <c r="H666" s="143"/>
      <c r="I666" s="143"/>
      <c r="J666" s="139" t="s">
        <v>61</v>
      </c>
      <c r="K666" s="148" t="s">
        <v>62</v>
      </c>
      <c r="L666" s="11">
        <v>2010</v>
      </c>
      <c r="M666" s="11">
        <v>11000</v>
      </c>
      <c r="N666" s="11">
        <v>11000</v>
      </c>
      <c r="O666" s="1"/>
      <c r="P666" s="1"/>
      <c r="Q666" s="1"/>
      <c r="R666" s="1"/>
      <c r="T666" s="30"/>
    </row>
    <row r="667" spans="1:20" ht="16.5" customHeight="1">
      <c r="A667" s="200"/>
      <c r="B667" s="117"/>
      <c r="C667" s="143"/>
      <c r="D667" s="143"/>
      <c r="E667" s="143"/>
      <c r="F667" s="143"/>
      <c r="G667" s="143"/>
      <c r="H667" s="143"/>
      <c r="I667" s="143"/>
      <c r="J667" s="139"/>
      <c r="K667" s="149"/>
      <c r="L667" s="11">
        <v>2011</v>
      </c>
      <c r="M667" s="11">
        <v>12000</v>
      </c>
      <c r="N667" s="11">
        <v>12000</v>
      </c>
      <c r="O667" s="1"/>
      <c r="P667" s="1"/>
      <c r="Q667" s="1"/>
      <c r="R667" s="1"/>
      <c r="T667" s="30"/>
    </row>
    <row r="668" spans="1:20" ht="16.5" customHeight="1">
      <c r="A668" s="200"/>
      <c r="B668" s="117"/>
      <c r="C668" s="143"/>
      <c r="D668" s="143"/>
      <c r="E668" s="143"/>
      <c r="F668" s="143"/>
      <c r="G668" s="143"/>
      <c r="H668" s="143"/>
      <c r="I668" s="143"/>
      <c r="J668" s="139"/>
      <c r="K668" s="149"/>
      <c r="L668" s="11">
        <v>2012</v>
      </c>
      <c r="M668" s="11">
        <v>13000</v>
      </c>
      <c r="N668" s="11">
        <v>13000</v>
      </c>
      <c r="O668" s="1"/>
      <c r="P668" s="1"/>
      <c r="Q668" s="1"/>
      <c r="R668" s="1"/>
      <c r="T668" s="30"/>
    </row>
    <row r="669" spans="1:20" ht="16.5" customHeight="1">
      <c r="A669" s="200"/>
      <c r="B669" s="117"/>
      <c r="C669" s="143"/>
      <c r="D669" s="143"/>
      <c r="E669" s="143"/>
      <c r="F669" s="143"/>
      <c r="G669" s="143"/>
      <c r="H669" s="143"/>
      <c r="I669" s="143"/>
      <c r="J669" s="139"/>
      <c r="K669" s="149"/>
      <c r="L669" s="11">
        <v>2013</v>
      </c>
      <c r="M669" s="11">
        <v>14000</v>
      </c>
      <c r="N669" s="11">
        <v>14000</v>
      </c>
      <c r="O669" s="1"/>
      <c r="P669" s="1"/>
      <c r="Q669" s="1"/>
      <c r="R669" s="1"/>
      <c r="T669" s="30"/>
    </row>
    <row r="670" spans="1:20" ht="16.5" customHeight="1">
      <c r="A670" s="200"/>
      <c r="B670" s="117"/>
      <c r="C670" s="143"/>
      <c r="D670" s="143"/>
      <c r="E670" s="143"/>
      <c r="F670" s="143"/>
      <c r="G670" s="143"/>
      <c r="H670" s="143"/>
      <c r="I670" s="143"/>
      <c r="J670" s="139"/>
      <c r="K670" s="149"/>
      <c r="L670" s="11">
        <v>2014</v>
      </c>
      <c r="M670" s="11">
        <v>15000</v>
      </c>
      <c r="N670" s="11">
        <v>15000</v>
      </c>
      <c r="O670" s="1"/>
      <c r="P670" s="1"/>
      <c r="Q670" s="1"/>
      <c r="R670" s="1"/>
      <c r="T670" s="30"/>
    </row>
    <row r="671" spans="1:20" ht="21" customHeight="1">
      <c r="A671" s="201"/>
      <c r="B671" s="117"/>
      <c r="C671" s="143"/>
      <c r="D671" s="143"/>
      <c r="E671" s="143"/>
      <c r="F671" s="143"/>
      <c r="G671" s="143"/>
      <c r="H671" s="143"/>
      <c r="I671" s="143"/>
      <c r="J671" s="139"/>
      <c r="K671" s="150"/>
      <c r="L671" s="11">
        <v>2015</v>
      </c>
      <c r="M671" s="11">
        <v>16000</v>
      </c>
      <c r="N671" s="11">
        <v>16000</v>
      </c>
      <c r="O671" s="1"/>
      <c r="P671" s="1"/>
      <c r="Q671" s="1"/>
      <c r="R671" s="1"/>
      <c r="T671" s="30"/>
    </row>
    <row r="672" spans="1:20" ht="1.5" customHeight="1" hidden="1">
      <c r="A672" s="1"/>
      <c r="B672" s="1"/>
      <c r="C672" s="11"/>
      <c r="D672" s="11"/>
      <c r="E672" s="11"/>
      <c r="F672" s="11"/>
      <c r="G672" s="11"/>
      <c r="H672" s="11"/>
      <c r="I672" s="11"/>
      <c r="J672" s="3" t="s">
        <v>84</v>
      </c>
      <c r="K672" s="3"/>
      <c r="L672" s="11">
        <v>2010</v>
      </c>
      <c r="M672" s="1"/>
      <c r="N672" s="1"/>
      <c r="O672" s="1"/>
      <c r="P672" s="1"/>
      <c r="Q672" s="1"/>
      <c r="R672" s="1"/>
      <c r="T672" s="30"/>
    </row>
    <row r="673" spans="1:20" ht="15.75" hidden="1">
      <c r="A673" s="232"/>
      <c r="B673" s="218"/>
      <c r="C673" s="121"/>
      <c r="D673" s="121"/>
      <c r="E673" s="148"/>
      <c r="F673" s="148"/>
      <c r="G673" s="148"/>
      <c r="H673" s="148"/>
      <c r="I673" s="148"/>
      <c r="J673" s="259"/>
      <c r="K673" s="121"/>
      <c r="L673" s="2">
        <v>2010</v>
      </c>
      <c r="M673" s="2"/>
      <c r="N673" s="2"/>
      <c r="O673" s="2"/>
      <c r="P673" s="2"/>
      <c r="Q673" s="2"/>
      <c r="R673" s="2"/>
      <c r="T673" s="30"/>
    </row>
    <row r="674" spans="1:20" ht="15.75" hidden="1">
      <c r="A674" s="233"/>
      <c r="B674" s="219"/>
      <c r="C674" s="158"/>
      <c r="D674" s="158"/>
      <c r="E674" s="149"/>
      <c r="F674" s="149"/>
      <c r="G674" s="149"/>
      <c r="H674" s="149"/>
      <c r="I674" s="149"/>
      <c r="J674" s="260"/>
      <c r="K674" s="158"/>
      <c r="L674" s="2">
        <v>2011</v>
      </c>
      <c r="M674" s="2"/>
      <c r="N674" s="2"/>
      <c r="O674" s="2"/>
      <c r="P674" s="2"/>
      <c r="Q674" s="2"/>
      <c r="R674" s="2"/>
      <c r="T674" s="30"/>
    </row>
    <row r="675" spans="1:20" ht="15.75" hidden="1">
      <c r="A675" s="233"/>
      <c r="B675" s="219"/>
      <c r="C675" s="158"/>
      <c r="D675" s="158"/>
      <c r="E675" s="149"/>
      <c r="F675" s="149"/>
      <c r="G675" s="149"/>
      <c r="H675" s="149"/>
      <c r="I675" s="149"/>
      <c r="J675" s="260"/>
      <c r="K675" s="158"/>
      <c r="L675" s="2">
        <v>2012</v>
      </c>
      <c r="M675" s="2"/>
      <c r="N675" s="2"/>
      <c r="O675" s="2"/>
      <c r="P675" s="2"/>
      <c r="Q675" s="2"/>
      <c r="R675" s="2"/>
      <c r="T675" s="30"/>
    </row>
    <row r="676" spans="1:20" ht="15.75" hidden="1">
      <c r="A676" s="233"/>
      <c r="B676" s="219"/>
      <c r="C676" s="158"/>
      <c r="D676" s="158"/>
      <c r="E676" s="149"/>
      <c r="F676" s="149"/>
      <c r="G676" s="149"/>
      <c r="H676" s="149"/>
      <c r="I676" s="149"/>
      <c r="J676" s="260"/>
      <c r="K676" s="158"/>
      <c r="L676" s="2">
        <v>2013</v>
      </c>
      <c r="M676" s="2"/>
      <c r="N676" s="2"/>
      <c r="O676" s="2"/>
      <c r="P676" s="2"/>
      <c r="Q676" s="2"/>
      <c r="R676" s="2"/>
      <c r="T676" s="30"/>
    </row>
    <row r="677" spans="1:20" ht="15.75" hidden="1">
      <c r="A677" s="233"/>
      <c r="B677" s="219"/>
      <c r="C677" s="158"/>
      <c r="D677" s="158"/>
      <c r="E677" s="149"/>
      <c r="F677" s="149"/>
      <c r="G677" s="149"/>
      <c r="H677" s="149"/>
      <c r="I677" s="149"/>
      <c r="J677" s="260"/>
      <c r="K677" s="158"/>
      <c r="L677" s="2">
        <v>2014</v>
      </c>
      <c r="M677" s="2"/>
      <c r="N677" s="2"/>
      <c r="O677" s="2"/>
      <c r="P677" s="2"/>
      <c r="Q677" s="2"/>
      <c r="R677" s="2"/>
      <c r="T677" s="30"/>
    </row>
    <row r="678" spans="1:20" ht="15.75" hidden="1">
      <c r="A678" s="234"/>
      <c r="B678" s="118"/>
      <c r="C678" s="128"/>
      <c r="D678" s="128"/>
      <c r="E678" s="150"/>
      <c r="F678" s="150"/>
      <c r="G678" s="150"/>
      <c r="H678" s="150"/>
      <c r="I678" s="150"/>
      <c r="J678" s="115"/>
      <c r="K678" s="128"/>
      <c r="L678" s="2">
        <v>2015</v>
      </c>
      <c r="M678" s="2"/>
      <c r="N678" s="2"/>
      <c r="O678" s="2"/>
      <c r="P678" s="2"/>
      <c r="Q678" s="2"/>
      <c r="R678" s="2"/>
      <c r="T678" s="30"/>
    </row>
    <row r="679" spans="1:20" ht="24" customHeight="1">
      <c r="A679" s="250" t="s">
        <v>112</v>
      </c>
      <c r="B679" s="251"/>
      <c r="C679" s="251"/>
      <c r="D679" s="251"/>
      <c r="E679" s="251"/>
      <c r="F679" s="251"/>
      <c r="G679" s="251"/>
      <c r="H679" s="251"/>
      <c r="I679" s="251"/>
      <c r="J679" s="251"/>
      <c r="K679" s="251"/>
      <c r="L679" s="251"/>
      <c r="M679" s="251"/>
      <c r="N679" s="251"/>
      <c r="O679" s="251"/>
      <c r="P679" s="251"/>
      <c r="Q679" s="251"/>
      <c r="R679" s="252"/>
      <c r="T679" s="30"/>
    </row>
    <row r="680" spans="1:20" ht="15.75" customHeight="1">
      <c r="A680" s="151" t="s">
        <v>9</v>
      </c>
      <c r="B680" s="259" t="s">
        <v>15</v>
      </c>
      <c r="C680" s="144">
        <f>D680+E680+F680+G680+H680+I680</f>
        <v>21</v>
      </c>
      <c r="D680" s="144">
        <v>3</v>
      </c>
      <c r="E680" s="144">
        <v>2</v>
      </c>
      <c r="F680" s="144">
        <v>4</v>
      </c>
      <c r="G680" s="144">
        <v>4</v>
      </c>
      <c r="H680" s="144">
        <v>4</v>
      </c>
      <c r="I680" s="144">
        <v>4</v>
      </c>
      <c r="J680" s="151" t="s">
        <v>127</v>
      </c>
      <c r="K680" s="147" t="s">
        <v>63</v>
      </c>
      <c r="L680" s="11">
        <v>2010</v>
      </c>
      <c r="M680" s="49">
        <f>N680+O680</f>
        <v>700</v>
      </c>
      <c r="N680" s="49">
        <v>700</v>
      </c>
      <c r="O680" s="49"/>
      <c r="P680" s="49"/>
      <c r="Q680" s="49"/>
      <c r="R680" s="49"/>
      <c r="T680" s="30"/>
    </row>
    <row r="681" spans="1:20" ht="15.75" customHeight="1">
      <c r="A681" s="151"/>
      <c r="B681" s="260"/>
      <c r="C681" s="144"/>
      <c r="D681" s="144"/>
      <c r="E681" s="144"/>
      <c r="F681" s="144"/>
      <c r="G681" s="144"/>
      <c r="H681" s="144"/>
      <c r="I681" s="144"/>
      <c r="J681" s="151"/>
      <c r="K681" s="147"/>
      <c r="L681" s="11">
        <v>2011</v>
      </c>
      <c r="M681" s="49">
        <f>N681+O681</f>
        <v>400</v>
      </c>
      <c r="N681" s="49">
        <v>400</v>
      </c>
      <c r="O681" s="49"/>
      <c r="P681" s="49"/>
      <c r="Q681" s="49"/>
      <c r="R681" s="49"/>
      <c r="T681" s="30"/>
    </row>
    <row r="682" spans="1:20" ht="15.75" customHeight="1">
      <c r="A682" s="151"/>
      <c r="B682" s="260"/>
      <c r="C682" s="144"/>
      <c r="D682" s="144"/>
      <c r="E682" s="144"/>
      <c r="F682" s="144"/>
      <c r="G682" s="144"/>
      <c r="H682" s="144"/>
      <c r="I682" s="144"/>
      <c r="J682" s="151"/>
      <c r="K682" s="147"/>
      <c r="L682" s="11">
        <v>2012</v>
      </c>
      <c r="M682" s="49">
        <f>N682+O682</f>
        <v>800</v>
      </c>
      <c r="N682" s="49">
        <v>400</v>
      </c>
      <c r="O682" s="49">
        <v>400</v>
      </c>
      <c r="P682" s="49"/>
      <c r="Q682" s="49"/>
      <c r="R682" s="49"/>
      <c r="T682" s="30"/>
    </row>
    <row r="683" spans="1:20" ht="15.75" customHeight="1">
      <c r="A683" s="151"/>
      <c r="B683" s="260"/>
      <c r="C683" s="144"/>
      <c r="D683" s="144"/>
      <c r="E683" s="144"/>
      <c r="F683" s="144"/>
      <c r="G683" s="144"/>
      <c r="H683" s="144"/>
      <c r="I683" s="144"/>
      <c r="J683" s="151"/>
      <c r="K683" s="147"/>
      <c r="L683" s="11">
        <v>2013</v>
      </c>
      <c r="M683" s="49">
        <f>N683+O683</f>
        <v>800</v>
      </c>
      <c r="N683" s="49">
        <v>400</v>
      </c>
      <c r="O683" s="49">
        <v>400</v>
      </c>
      <c r="P683" s="49"/>
      <c r="Q683" s="49"/>
      <c r="R683" s="49"/>
      <c r="T683" s="30"/>
    </row>
    <row r="684" spans="1:20" ht="15.75" customHeight="1">
      <c r="A684" s="151"/>
      <c r="B684" s="260"/>
      <c r="C684" s="144"/>
      <c r="D684" s="144"/>
      <c r="E684" s="144"/>
      <c r="F684" s="144"/>
      <c r="G684" s="144"/>
      <c r="H684" s="144"/>
      <c r="I684" s="144"/>
      <c r="J684" s="151"/>
      <c r="K684" s="147"/>
      <c r="L684" s="11">
        <v>2014</v>
      </c>
      <c r="M684" s="49">
        <f>N684+O684</f>
        <v>800</v>
      </c>
      <c r="N684" s="49">
        <v>400</v>
      </c>
      <c r="O684" s="49">
        <v>400</v>
      </c>
      <c r="P684" s="49"/>
      <c r="Q684" s="49"/>
      <c r="R684" s="49"/>
      <c r="T684" s="30"/>
    </row>
    <row r="685" spans="1:20" ht="70.5" customHeight="1">
      <c r="A685" s="151"/>
      <c r="B685" s="115"/>
      <c r="C685" s="144"/>
      <c r="D685" s="144"/>
      <c r="E685" s="144"/>
      <c r="F685" s="144"/>
      <c r="G685" s="144"/>
      <c r="H685" s="144"/>
      <c r="I685" s="144"/>
      <c r="J685" s="151"/>
      <c r="K685" s="147"/>
      <c r="L685" s="11">
        <v>2015</v>
      </c>
      <c r="M685" s="49">
        <v>800</v>
      </c>
      <c r="N685" s="49">
        <v>400</v>
      </c>
      <c r="O685" s="49">
        <v>400</v>
      </c>
      <c r="P685" s="49"/>
      <c r="Q685" s="49"/>
      <c r="R685" s="49"/>
      <c r="T685" s="30"/>
    </row>
    <row r="686" spans="1:20" ht="15.75" customHeight="1">
      <c r="A686" s="152" t="s">
        <v>235</v>
      </c>
      <c r="B686" s="259" t="s">
        <v>16</v>
      </c>
      <c r="C686" s="144">
        <f>D686+E686+F686+G686+H686+I686</f>
        <v>90</v>
      </c>
      <c r="D686" s="144">
        <v>15</v>
      </c>
      <c r="E686" s="144">
        <v>15</v>
      </c>
      <c r="F686" s="144">
        <v>15</v>
      </c>
      <c r="G686" s="144">
        <v>15</v>
      </c>
      <c r="H686" s="144">
        <v>15</v>
      </c>
      <c r="I686" s="144">
        <v>15</v>
      </c>
      <c r="J686" s="151" t="s">
        <v>128</v>
      </c>
      <c r="K686" s="147" t="s">
        <v>63</v>
      </c>
      <c r="L686" s="11">
        <v>2010</v>
      </c>
      <c r="M686" s="49">
        <v>90</v>
      </c>
      <c r="N686" s="49"/>
      <c r="O686" s="49"/>
      <c r="P686" s="49"/>
      <c r="Q686" s="49"/>
      <c r="R686" s="49">
        <v>90</v>
      </c>
      <c r="T686" s="30"/>
    </row>
    <row r="687" spans="1:20" ht="15.75" customHeight="1">
      <c r="A687" s="153"/>
      <c r="B687" s="260"/>
      <c r="C687" s="144"/>
      <c r="D687" s="144"/>
      <c r="E687" s="144"/>
      <c r="F687" s="144"/>
      <c r="G687" s="144"/>
      <c r="H687" s="144"/>
      <c r="I687" s="144"/>
      <c r="J687" s="151"/>
      <c r="K687" s="147"/>
      <c r="L687" s="11">
        <v>2011</v>
      </c>
      <c r="M687" s="49">
        <v>90</v>
      </c>
      <c r="N687" s="49"/>
      <c r="O687" s="49"/>
      <c r="P687" s="49"/>
      <c r="Q687" s="49"/>
      <c r="R687" s="49">
        <v>90</v>
      </c>
      <c r="T687" s="30"/>
    </row>
    <row r="688" spans="1:20" ht="15.75" customHeight="1">
      <c r="A688" s="153"/>
      <c r="B688" s="260"/>
      <c r="C688" s="144"/>
      <c r="D688" s="144"/>
      <c r="E688" s="144"/>
      <c r="F688" s="144"/>
      <c r="G688" s="144"/>
      <c r="H688" s="144"/>
      <c r="I688" s="144"/>
      <c r="J688" s="151"/>
      <c r="K688" s="147"/>
      <c r="L688" s="11">
        <v>2012</v>
      </c>
      <c r="M688" s="49">
        <v>90</v>
      </c>
      <c r="N688" s="49"/>
      <c r="O688" s="49"/>
      <c r="P688" s="49"/>
      <c r="Q688" s="49"/>
      <c r="R688" s="49">
        <v>90</v>
      </c>
      <c r="T688" s="30"/>
    </row>
    <row r="689" spans="1:20" ht="15.75" customHeight="1">
      <c r="A689" s="153"/>
      <c r="B689" s="260"/>
      <c r="C689" s="144"/>
      <c r="D689" s="144"/>
      <c r="E689" s="144"/>
      <c r="F689" s="144"/>
      <c r="G689" s="144"/>
      <c r="H689" s="144"/>
      <c r="I689" s="144"/>
      <c r="J689" s="151"/>
      <c r="K689" s="147"/>
      <c r="L689" s="11">
        <v>2013</v>
      </c>
      <c r="M689" s="49">
        <v>90</v>
      </c>
      <c r="N689" s="49"/>
      <c r="O689" s="49"/>
      <c r="P689" s="49"/>
      <c r="Q689" s="49"/>
      <c r="R689" s="49">
        <v>90</v>
      </c>
      <c r="T689" s="30"/>
    </row>
    <row r="690" spans="1:20" ht="15.75" customHeight="1">
      <c r="A690" s="153"/>
      <c r="B690" s="260"/>
      <c r="C690" s="144"/>
      <c r="D690" s="144"/>
      <c r="E690" s="144"/>
      <c r="F690" s="144"/>
      <c r="G690" s="144"/>
      <c r="H690" s="144"/>
      <c r="I690" s="144"/>
      <c r="J690" s="151"/>
      <c r="K690" s="147"/>
      <c r="L690" s="11">
        <v>2014</v>
      </c>
      <c r="M690" s="49">
        <v>90</v>
      </c>
      <c r="N690" s="49"/>
      <c r="O690" s="49"/>
      <c r="P690" s="49"/>
      <c r="Q690" s="49"/>
      <c r="R690" s="49">
        <v>90</v>
      </c>
      <c r="T690" s="30"/>
    </row>
    <row r="691" spans="1:20" ht="54" customHeight="1">
      <c r="A691" s="154"/>
      <c r="B691" s="115"/>
      <c r="C691" s="144"/>
      <c r="D691" s="144"/>
      <c r="E691" s="144"/>
      <c r="F691" s="144"/>
      <c r="G691" s="144"/>
      <c r="H691" s="144"/>
      <c r="I691" s="144"/>
      <c r="J691" s="151"/>
      <c r="K691" s="147"/>
      <c r="L691" s="11">
        <v>2015</v>
      </c>
      <c r="M691" s="49">
        <v>90</v>
      </c>
      <c r="N691" s="49"/>
      <c r="O691" s="49"/>
      <c r="P691" s="49"/>
      <c r="Q691" s="49"/>
      <c r="R691" s="49">
        <v>90</v>
      </c>
      <c r="T691" s="30"/>
    </row>
    <row r="692" spans="1:20" ht="15.75" customHeight="1">
      <c r="A692" s="151" t="s">
        <v>235</v>
      </c>
      <c r="B692" s="117" t="s">
        <v>10</v>
      </c>
      <c r="C692" s="144">
        <f>D692+E692+F692+G692+H692+I692</f>
        <v>18</v>
      </c>
      <c r="D692" s="144">
        <v>3</v>
      </c>
      <c r="E692" s="144">
        <v>3</v>
      </c>
      <c r="F692" s="144">
        <v>3</v>
      </c>
      <c r="G692" s="144">
        <v>3</v>
      </c>
      <c r="H692" s="144">
        <v>3</v>
      </c>
      <c r="I692" s="144">
        <v>3</v>
      </c>
      <c r="J692" s="151" t="s">
        <v>96</v>
      </c>
      <c r="K692" s="147" t="s">
        <v>63</v>
      </c>
      <c r="L692" s="11">
        <v>2010</v>
      </c>
      <c r="M692" s="49">
        <f aca="true" t="shared" si="70" ref="M692:M697">SUM(N692:R692)</f>
        <v>550</v>
      </c>
      <c r="N692" s="49">
        <v>550</v>
      </c>
      <c r="O692" s="49"/>
      <c r="P692" s="49"/>
      <c r="Q692" s="49"/>
      <c r="R692" s="49"/>
      <c r="T692" s="30"/>
    </row>
    <row r="693" spans="1:20" ht="15.75" customHeight="1">
      <c r="A693" s="151"/>
      <c r="B693" s="117"/>
      <c r="C693" s="144"/>
      <c r="D693" s="144"/>
      <c r="E693" s="144"/>
      <c r="F693" s="144"/>
      <c r="G693" s="144"/>
      <c r="H693" s="144"/>
      <c r="I693" s="144"/>
      <c r="J693" s="151"/>
      <c r="K693" s="147"/>
      <c r="L693" s="11">
        <v>2011</v>
      </c>
      <c r="M693" s="49">
        <f t="shared" si="70"/>
        <v>550</v>
      </c>
      <c r="N693" s="49">
        <v>550</v>
      </c>
      <c r="O693" s="49"/>
      <c r="P693" s="49"/>
      <c r="Q693" s="49"/>
      <c r="R693" s="49"/>
      <c r="T693" s="30"/>
    </row>
    <row r="694" spans="1:20" ht="15.75" customHeight="1">
      <c r="A694" s="151"/>
      <c r="B694" s="117"/>
      <c r="C694" s="144"/>
      <c r="D694" s="144"/>
      <c r="E694" s="144"/>
      <c r="F694" s="144"/>
      <c r="G694" s="144"/>
      <c r="H694" s="144"/>
      <c r="I694" s="144"/>
      <c r="J694" s="151"/>
      <c r="K694" s="147"/>
      <c r="L694" s="11">
        <v>2012</v>
      </c>
      <c r="M694" s="49">
        <f t="shared" si="70"/>
        <v>550</v>
      </c>
      <c r="N694" s="49">
        <v>550</v>
      </c>
      <c r="O694" s="49"/>
      <c r="P694" s="49"/>
      <c r="Q694" s="49"/>
      <c r="R694" s="49"/>
      <c r="T694" s="30"/>
    </row>
    <row r="695" spans="1:20" ht="15.75" customHeight="1">
      <c r="A695" s="151"/>
      <c r="B695" s="117"/>
      <c r="C695" s="144"/>
      <c r="D695" s="144"/>
      <c r="E695" s="144"/>
      <c r="F695" s="144"/>
      <c r="G695" s="144"/>
      <c r="H695" s="144"/>
      <c r="I695" s="144"/>
      <c r="J695" s="151"/>
      <c r="K695" s="147"/>
      <c r="L695" s="11">
        <v>2013</v>
      </c>
      <c r="M695" s="49">
        <f t="shared" si="70"/>
        <v>550</v>
      </c>
      <c r="N695" s="49">
        <v>550</v>
      </c>
      <c r="O695" s="49"/>
      <c r="P695" s="49"/>
      <c r="Q695" s="49"/>
      <c r="R695" s="49"/>
      <c r="T695" s="30"/>
    </row>
    <row r="696" spans="1:20" ht="15.75" customHeight="1">
      <c r="A696" s="151"/>
      <c r="B696" s="117"/>
      <c r="C696" s="144"/>
      <c r="D696" s="144"/>
      <c r="E696" s="144"/>
      <c r="F696" s="144"/>
      <c r="G696" s="144"/>
      <c r="H696" s="144"/>
      <c r="I696" s="144"/>
      <c r="J696" s="151"/>
      <c r="K696" s="147"/>
      <c r="L696" s="11">
        <v>2014</v>
      </c>
      <c r="M696" s="49">
        <f t="shared" si="70"/>
        <v>550</v>
      </c>
      <c r="N696" s="49">
        <v>550</v>
      </c>
      <c r="O696" s="49"/>
      <c r="P696" s="49"/>
      <c r="Q696" s="49"/>
      <c r="R696" s="49"/>
      <c r="T696" s="30"/>
    </row>
    <row r="697" spans="1:20" ht="42" customHeight="1">
      <c r="A697" s="151"/>
      <c r="B697" s="117"/>
      <c r="C697" s="144"/>
      <c r="D697" s="144"/>
      <c r="E697" s="144"/>
      <c r="F697" s="144"/>
      <c r="G697" s="144"/>
      <c r="H697" s="144"/>
      <c r="I697" s="144"/>
      <c r="J697" s="151"/>
      <c r="K697" s="147"/>
      <c r="L697" s="11">
        <v>2015</v>
      </c>
      <c r="M697" s="49">
        <f t="shared" si="70"/>
        <v>550</v>
      </c>
      <c r="N697" s="49">
        <v>550</v>
      </c>
      <c r="O697" s="49"/>
      <c r="P697" s="49"/>
      <c r="Q697" s="49"/>
      <c r="R697" s="49"/>
      <c r="T697" s="30"/>
    </row>
    <row r="698" spans="1:20" ht="15.75" customHeight="1">
      <c r="A698" s="225"/>
      <c r="B698" s="261"/>
      <c r="C698" s="144"/>
      <c r="D698" s="144"/>
      <c r="E698" s="144"/>
      <c r="F698" s="144"/>
      <c r="G698" s="144"/>
      <c r="H698" s="144"/>
      <c r="I698" s="144"/>
      <c r="J698" s="151" t="s">
        <v>17</v>
      </c>
      <c r="K698" s="147" t="s">
        <v>63</v>
      </c>
      <c r="L698" s="11">
        <v>2010</v>
      </c>
      <c r="M698" s="49">
        <v>305</v>
      </c>
      <c r="N698" s="49">
        <v>305</v>
      </c>
      <c r="O698" s="49"/>
      <c r="P698" s="49"/>
      <c r="Q698" s="49"/>
      <c r="R698" s="49"/>
      <c r="T698" s="30"/>
    </row>
    <row r="699" spans="1:20" ht="15.75" customHeight="1">
      <c r="A699" s="225"/>
      <c r="B699" s="261"/>
      <c r="C699" s="144"/>
      <c r="D699" s="144"/>
      <c r="E699" s="144"/>
      <c r="F699" s="144"/>
      <c r="G699" s="144"/>
      <c r="H699" s="144"/>
      <c r="I699" s="144"/>
      <c r="J699" s="151"/>
      <c r="K699" s="147"/>
      <c r="L699" s="11">
        <v>2011</v>
      </c>
      <c r="M699" s="49">
        <v>310</v>
      </c>
      <c r="N699" s="49">
        <v>310</v>
      </c>
      <c r="O699" s="49"/>
      <c r="P699" s="49"/>
      <c r="Q699" s="49"/>
      <c r="R699" s="49"/>
      <c r="T699" s="30"/>
    </row>
    <row r="700" spans="1:20" ht="15.75" customHeight="1">
      <c r="A700" s="225"/>
      <c r="B700" s="261"/>
      <c r="C700" s="144"/>
      <c r="D700" s="144"/>
      <c r="E700" s="144"/>
      <c r="F700" s="144"/>
      <c r="G700" s="144"/>
      <c r="H700" s="144"/>
      <c r="I700" s="144"/>
      <c r="J700" s="151"/>
      <c r="K700" s="147"/>
      <c r="L700" s="11">
        <v>2012</v>
      </c>
      <c r="M700" s="49">
        <v>315</v>
      </c>
      <c r="N700" s="49">
        <v>315</v>
      </c>
      <c r="O700" s="49"/>
      <c r="P700" s="49"/>
      <c r="Q700" s="49"/>
      <c r="R700" s="49"/>
      <c r="T700" s="30"/>
    </row>
    <row r="701" spans="1:20" ht="15.75" customHeight="1">
      <c r="A701" s="225"/>
      <c r="B701" s="261"/>
      <c r="C701" s="144"/>
      <c r="D701" s="144"/>
      <c r="E701" s="144"/>
      <c r="F701" s="144"/>
      <c r="G701" s="144"/>
      <c r="H701" s="144"/>
      <c r="I701" s="144"/>
      <c r="J701" s="151"/>
      <c r="K701" s="147"/>
      <c r="L701" s="11">
        <v>2013</v>
      </c>
      <c r="M701" s="49">
        <v>320</v>
      </c>
      <c r="N701" s="49">
        <v>320</v>
      </c>
      <c r="O701" s="49"/>
      <c r="P701" s="49"/>
      <c r="Q701" s="49"/>
      <c r="R701" s="49"/>
      <c r="T701" s="30"/>
    </row>
    <row r="702" spans="1:20" ht="15.75" customHeight="1">
      <c r="A702" s="225"/>
      <c r="B702" s="261"/>
      <c r="C702" s="144"/>
      <c r="D702" s="144"/>
      <c r="E702" s="144"/>
      <c r="F702" s="144"/>
      <c r="G702" s="144"/>
      <c r="H702" s="144"/>
      <c r="I702" s="144"/>
      <c r="J702" s="151"/>
      <c r="K702" s="147"/>
      <c r="L702" s="11">
        <v>2014</v>
      </c>
      <c r="M702" s="49">
        <v>325</v>
      </c>
      <c r="N702" s="49">
        <v>325</v>
      </c>
      <c r="O702" s="49"/>
      <c r="P702" s="49"/>
      <c r="Q702" s="49"/>
      <c r="R702" s="49"/>
      <c r="T702" s="30"/>
    </row>
    <row r="703" spans="1:20" ht="53.25" customHeight="1">
      <c r="A703" s="225"/>
      <c r="B703" s="261"/>
      <c r="C703" s="144"/>
      <c r="D703" s="144"/>
      <c r="E703" s="144"/>
      <c r="F703" s="144"/>
      <c r="G703" s="144"/>
      <c r="H703" s="144"/>
      <c r="I703" s="144"/>
      <c r="J703" s="151"/>
      <c r="K703" s="147"/>
      <c r="L703" s="11">
        <v>2015</v>
      </c>
      <c r="M703" s="49">
        <v>330</v>
      </c>
      <c r="N703" s="49">
        <v>330</v>
      </c>
      <c r="O703" s="49"/>
      <c r="P703" s="49"/>
      <c r="Q703" s="49"/>
      <c r="R703" s="49"/>
      <c r="T703" s="30"/>
    </row>
    <row r="704" spans="1:20" ht="15.75" customHeight="1">
      <c r="A704" s="225"/>
      <c r="B704" s="302"/>
      <c r="C704" s="114"/>
      <c r="D704" s="114"/>
      <c r="E704" s="114"/>
      <c r="F704" s="114"/>
      <c r="G704" s="114"/>
      <c r="H704" s="114"/>
      <c r="I704" s="114"/>
      <c r="J704" s="151" t="s">
        <v>132</v>
      </c>
      <c r="K704" s="147" t="s">
        <v>63</v>
      </c>
      <c r="L704" s="11">
        <v>2010</v>
      </c>
      <c r="M704" s="49">
        <v>20</v>
      </c>
      <c r="N704" s="49"/>
      <c r="O704" s="49"/>
      <c r="P704" s="49"/>
      <c r="Q704" s="49"/>
      <c r="R704" s="49">
        <v>20</v>
      </c>
      <c r="T704" s="30"/>
    </row>
    <row r="705" spans="1:20" ht="15.75" customHeight="1">
      <c r="A705" s="225"/>
      <c r="B705" s="302"/>
      <c r="C705" s="114"/>
      <c r="D705" s="114"/>
      <c r="E705" s="114"/>
      <c r="F705" s="114"/>
      <c r="G705" s="114"/>
      <c r="H705" s="114"/>
      <c r="I705" s="114"/>
      <c r="J705" s="151"/>
      <c r="K705" s="147"/>
      <c r="L705" s="11">
        <v>2011</v>
      </c>
      <c r="M705" s="49">
        <v>25</v>
      </c>
      <c r="N705" s="49"/>
      <c r="O705" s="49"/>
      <c r="P705" s="49"/>
      <c r="Q705" s="49"/>
      <c r="R705" s="49">
        <v>25</v>
      </c>
      <c r="T705" s="30"/>
    </row>
    <row r="706" spans="1:20" ht="15.75" customHeight="1">
      <c r="A706" s="225"/>
      <c r="B706" s="302"/>
      <c r="C706" s="114"/>
      <c r="D706" s="114"/>
      <c r="E706" s="114"/>
      <c r="F706" s="114"/>
      <c r="G706" s="114"/>
      <c r="H706" s="114"/>
      <c r="I706" s="114"/>
      <c r="J706" s="151"/>
      <c r="K706" s="147"/>
      <c r="L706" s="11">
        <v>2012</v>
      </c>
      <c r="M706" s="49">
        <v>30</v>
      </c>
      <c r="N706" s="49"/>
      <c r="O706" s="49"/>
      <c r="P706" s="49"/>
      <c r="Q706" s="49"/>
      <c r="R706" s="49">
        <v>30</v>
      </c>
      <c r="T706" s="30"/>
    </row>
    <row r="707" spans="1:20" ht="15.75" customHeight="1">
      <c r="A707" s="225"/>
      <c r="B707" s="302"/>
      <c r="C707" s="114"/>
      <c r="D707" s="114"/>
      <c r="E707" s="114"/>
      <c r="F707" s="114"/>
      <c r="G707" s="114"/>
      <c r="H707" s="114"/>
      <c r="I707" s="114"/>
      <c r="J707" s="151"/>
      <c r="K707" s="147"/>
      <c r="L707" s="11">
        <v>2013</v>
      </c>
      <c r="M707" s="49">
        <v>35</v>
      </c>
      <c r="N707" s="49"/>
      <c r="O707" s="49"/>
      <c r="P707" s="49"/>
      <c r="Q707" s="49"/>
      <c r="R707" s="49">
        <v>35</v>
      </c>
      <c r="T707" s="30"/>
    </row>
    <row r="708" spans="1:20" ht="15.75" customHeight="1">
      <c r="A708" s="225"/>
      <c r="B708" s="302"/>
      <c r="C708" s="114"/>
      <c r="D708" s="114"/>
      <c r="E708" s="114"/>
      <c r="F708" s="114"/>
      <c r="G708" s="114"/>
      <c r="H708" s="114"/>
      <c r="I708" s="114"/>
      <c r="J708" s="151"/>
      <c r="K708" s="147"/>
      <c r="L708" s="11">
        <v>2014</v>
      </c>
      <c r="M708" s="49">
        <v>40</v>
      </c>
      <c r="N708" s="49"/>
      <c r="O708" s="49"/>
      <c r="P708" s="49"/>
      <c r="Q708" s="49"/>
      <c r="R708" s="49">
        <v>40</v>
      </c>
      <c r="T708" s="30"/>
    </row>
    <row r="709" spans="1:20" ht="57" customHeight="1">
      <c r="A709" s="225"/>
      <c r="B709" s="302"/>
      <c r="C709" s="114"/>
      <c r="D709" s="114"/>
      <c r="E709" s="114"/>
      <c r="F709" s="114"/>
      <c r="G709" s="114"/>
      <c r="H709" s="114"/>
      <c r="I709" s="114"/>
      <c r="J709" s="151"/>
      <c r="K709" s="147"/>
      <c r="L709" s="11">
        <v>2015</v>
      </c>
      <c r="M709" s="49">
        <v>45</v>
      </c>
      <c r="N709" s="49"/>
      <c r="O709" s="49"/>
      <c r="P709" s="49"/>
      <c r="Q709" s="49"/>
      <c r="R709" s="49">
        <v>45</v>
      </c>
      <c r="T709" s="30"/>
    </row>
    <row r="710" spans="1:20" ht="15.75" customHeight="1">
      <c r="A710" s="152" t="s">
        <v>235</v>
      </c>
      <c r="B710" s="259" t="s">
        <v>3</v>
      </c>
      <c r="C710" s="144">
        <f>D710+E710+F710+G710+H710+I710</f>
        <v>90</v>
      </c>
      <c r="D710" s="144">
        <v>15</v>
      </c>
      <c r="E710" s="144">
        <v>15</v>
      </c>
      <c r="F710" s="144">
        <v>15</v>
      </c>
      <c r="G710" s="144">
        <v>15</v>
      </c>
      <c r="H710" s="144">
        <v>15</v>
      </c>
      <c r="I710" s="144">
        <v>15</v>
      </c>
      <c r="J710" s="151" t="s">
        <v>97</v>
      </c>
      <c r="K710" s="147" t="s">
        <v>63</v>
      </c>
      <c r="L710" s="11">
        <v>2010</v>
      </c>
      <c r="M710" s="49">
        <v>3</v>
      </c>
      <c r="N710" s="49">
        <v>3</v>
      </c>
      <c r="O710" s="49"/>
      <c r="P710" s="49"/>
      <c r="Q710" s="49"/>
      <c r="R710" s="49"/>
      <c r="T710" s="30"/>
    </row>
    <row r="711" spans="1:20" ht="15.75" customHeight="1">
      <c r="A711" s="153"/>
      <c r="B711" s="260"/>
      <c r="C711" s="144"/>
      <c r="D711" s="144"/>
      <c r="E711" s="144"/>
      <c r="F711" s="144"/>
      <c r="G711" s="144"/>
      <c r="H711" s="144"/>
      <c r="I711" s="144"/>
      <c r="J711" s="151"/>
      <c r="K711" s="147"/>
      <c r="L711" s="11">
        <v>2011</v>
      </c>
      <c r="M711" s="49">
        <v>3</v>
      </c>
      <c r="N711" s="49">
        <v>3</v>
      </c>
      <c r="O711" s="49"/>
      <c r="P711" s="49"/>
      <c r="Q711" s="49"/>
      <c r="R711" s="49"/>
      <c r="T711" s="30"/>
    </row>
    <row r="712" spans="1:20" ht="15.75" customHeight="1">
      <c r="A712" s="153"/>
      <c r="B712" s="260"/>
      <c r="C712" s="144"/>
      <c r="D712" s="144"/>
      <c r="E712" s="144"/>
      <c r="F712" s="144"/>
      <c r="G712" s="144"/>
      <c r="H712" s="144"/>
      <c r="I712" s="144"/>
      <c r="J712" s="151"/>
      <c r="K712" s="147"/>
      <c r="L712" s="11">
        <v>2012</v>
      </c>
      <c r="M712" s="49">
        <v>3</v>
      </c>
      <c r="N712" s="49">
        <v>3</v>
      </c>
      <c r="O712" s="49"/>
      <c r="P712" s="49"/>
      <c r="Q712" s="49"/>
      <c r="R712" s="49"/>
      <c r="T712" s="30"/>
    </row>
    <row r="713" spans="1:20" ht="15.75" customHeight="1">
      <c r="A713" s="153"/>
      <c r="B713" s="260"/>
      <c r="C713" s="144"/>
      <c r="D713" s="144"/>
      <c r="E713" s="144"/>
      <c r="F713" s="144"/>
      <c r="G713" s="144"/>
      <c r="H713" s="144"/>
      <c r="I713" s="144"/>
      <c r="J713" s="151"/>
      <c r="K713" s="147"/>
      <c r="L713" s="11">
        <v>2013</v>
      </c>
      <c r="M713" s="49">
        <v>3</v>
      </c>
      <c r="N713" s="49">
        <v>3</v>
      </c>
      <c r="O713" s="49"/>
      <c r="P713" s="49"/>
      <c r="Q713" s="49"/>
      <c r="R713" s="49"/>
      <c r="T713" s="30"/>
    </row>
    <row r="714" spans="1:20" ht="15.75" customHeight="1">
      <c r="A714" s="153"/>
      <c r="B714" s="260"/>
      <c r="C714" s="144"/>
      <c r="D714" s="144"/>
      <c r="E714" s="144"/>
      <c r="F714" s="144"/>
      <c r="G714" s="144"/>
      <c r="H714" s="144"/>
      <c r="I714" s="144"/>
      <c r="J714" s="151"/>
      <c r="K714" s="147"/>
      <c r="L714" s="11">
        <v>2014</v>
      </c>
      <c r="M714" s="49">
        <v>3</v>
      </c>
      <c r="N714" s="49">
        <v>3</v>
      </c>
      <c r="O714" s="49"/>
      <c r="P714" s="49"/>
      <c r="Q714" s="49"/>
      <c r="R714" s="49"/>
      <c r="T714" s="30"/>
    </row>
    <row r="715" spans="1:20" ht="81.75" customHeight="1">
      <c r="A715" s="154"/>
      <c r="B715" s="115"/>
      <c r="C715" s="144"/>
      <c r="D715" s="144"/>
      <c r="E715" s="144"/>
      <c r="F715" s="144"/>
      <c r="G715" s="144"/>
      <c r="H715" s="144"/>
      <c r="I715" s="144"/>
      <c r="J715" s="151"/>
      <c r="K715" s="147"/>
      <c r="L715" s="11">
        <v>2015</v>
      </c>
      <c r="M715" s="49">
        <v>3</v>
      </c>
      <c r="N715" s="49">
        <v>3</v>
      </c>
      <c r="O715" s="49"/>
      <c r="P715" s="49"/>
      <c r="Q715" s="49"/>
      <c r="R715" s="49"/>
      <c r="T715" s="30"/>
    </row>
    <row r="716" spans="1:20" ht="15.75" customHeight="1">
      <c r="A716" s="152" t="s">
        <v>235</v>
      </c>
      <c r="B716" s="259" t="s">
        <v>4</v>
      </c>
      <c r="C716" s="144">
        <f>D716+E716+F716+G716+H716+I716</f>
        <v>75</v>
      </c>
      <c r="D716" s="144"/>
      <c r="E716" s="144">
        <v>15</v>
      </c>
      <c r="F716" s="144">
        <v>15</v>
      </c>
      <c r="G716" s="144">
        <v>15</v>
      </c>
      <c r="H716" s="144">
        <v>15</v>
      </c>
      <c r="I716" s="144">
        <v>15</v>
      </c>
      <c r="J716" s="151" t="s">
        <v>98</v>
      </c>
      <c r="K716" s="147" t="s">
        <v>63</v>
      </c>
      <c r="L716" s="11">
        <v>2010</v>
      </c>
      <c r="M716" s="49"/>
      <c r="N716" s="49"/>
      <c r="O716" s="49"/>
      <c r="P716" s="49"/>
      <c r="Q716" s="49"/>
      <c r="R716" s="49"/>
      <c r="T716" s="30"/>
    </row>
    <row r="717" spans="1:20" ht="15.75" customHeight="1">
      <c r="A717" s="153"/>
      <c r="B717" s="260"/>
      <c r="C717" s="144"/>
      <c r="D717" s="144"/>
      <c r="E717" s="144"/>
      <c r="F717" s="144"/>
      <c r="G717" s="144"/>
      <c r="H717" s="144"/>
      <c r="I717" s="144"/>
      <c r="J717" s="151"/>
      <c r="K717" s="147"/>
      <c r="L717" s="11">
        <v>2011</v>
      </c>
      <c r="M717" s="49">
        <v>30</v>
      </c>
      <c r="N717" s="49"/>
      <c r="O717" s="49"/>
      <c r="P717" s="49"/>
      <c r="Q717" s="49"/>
      <c r="R717" s="49">
        <v>30</v>
      </c>
      <c r="T717" s="30"/>
    </row>
    <row r="718" spans="1:20" ht="15.75" customHeight="1">
      <c r="A718" s="153"/>
      <c r="B718" s="260"/>
      <c r="C718" s="144"/>
      <c r="D718" s="144"/>
      <c r="E718" s="144"/>
      <c r="F718" s="144"/>
      <c r="G718" s="144"/>
      <c r="H718" s="144"/>
      <c r="I718" s="144"/>
      <c r="J718" s="151"/>
      <c r="K718" s="147"/>
      <c r="L718" s="11">
        <v>2012</v>
      </c>
      <c r="M718" s="49">
        <v>30</v>
      </c>
      <c r="N718" s="49"/>
      <c r="O718" s="49"/>
      <c r="P718" s="49"/>
      <c r="Q718" s="49"/>
      <c r="R718" s="49">
        <v>30</v>
      </c>
      <c r="T718" s="30"/>
    </row>
    <row r="719" spans="1:20" ht="15.75" customHeight="1">
      <c r="A719" s="153"/>
      <c r="B719" s="260"/>
      <c r="C719" s="144"/>
      <c r="D719" s="144"/>
      <c r="E719" s="144"/>
      <c r="F719" s="144"/>
      <c r="G719" s="144"/>
      <c r="H719" s="144"/>
      <c r="I719" s="144"/>
      <c r="J719" s="151"/>
      <c r="K719" s="147"/>
      <c r="L719" s="11">
        <v>2013</v>
      </c>
      <c r="M719" s="49">
        <v>30</v>
      </c>
      <c r="N719" s="49"/>
      <c r="O719" s="49"/>
      <c r="P719" s="49"/>
      <c r="Q719" s="49"/>
      <c r="R719" s="49">
        <v>30</v>
      </c>
      <c r="T719" s="30"/>
    </row>
    <row r="720" spans="1:20" ht="15.75" customHeight="1">
      <c r="A720" s="153"/>
      <c r="B720" s="260"/>
      <c r="C720" s="144"/>
      <c r="D720" s="144"/>
      <c r="E720" s="144"/>
      <c r="F720" s="144"/>
      <c r="G720" s="144"/>
      <c r="H720" s="144"/>
      <c r="I720" s="144"/>
      <c r="J720" s="151"/>
      <c r="K720" s="147"/>
      <c r="L720" s="11">
        <v>2014</v>
      </c>
      <c r="M720" s="49">
        <v>30</v>
      </c>
      <c r="N720" s="49"/>
      <c r="O720" s="49"/>
      <c r="P720" s="49"/>
      <c r="Q720" s="49"/>
      <c r="R720" s="49">
        <v>30</v>
      </c>
      <c r="T720" s="30"/>
    </row>
    <row r="721" spans="1:20" ht="68.25" customHeight="1">
      <c r="A721" s="154"/>
      <c r="B721" s="115"/>
      <c r="C721" s="144"/>
      <c r="D721" s="144"/>
      <c r="E721" s="144"/>
      <c r="F721" s="144"/>
      <c r="G721" s="144"/>
      <c r="H721" s="144"/>
      <c r="I721" s="144"/>
      <c r="J721" s="151"/>
      <c r="K721" s="147"/>
      <c r="L721" s="11">
        <v>2015</v>
      </c>
      <c r="M721" s="49">
        <v>30</v>
      </c>
      <c r="N721" s="49"/>
      <c r="O721" s="49"/>
      <c r="P721" s="49"/>
      <c r="Q721" s="49"/>
      <c r="R721" s="49">
        <v>30</v>
      </c>
      <c r="T721" s="30"/>
    </row>
    <row r="722" spans="1:20" ht="15.75" customHeight="1">
      <c r="A722" s="152" t="s">
        <v>236</v>
      </c>
      <c r="B722" s="259" t="s">
        <v>215</v>
      </c>
      <c r="C722" s="144">
        <v>1</v>
      </c>
      <c r="D722" s="144">
        <v>1</v>
      </c>
      <c r="E722" s="144"/>
      <c r="F722" s="144"/>
      <c r="G722" s="144"/>
      <c r="H722" s="144"/>
      <c r="I722" s="144"/>
      <c r="J722" s="151" t="s">
        <v>131</v>
      </c>
      <c r="K722" s="121" t="s">
        <v>63</v>
      </c>
      <c r="L722" s="11">
        <v>2010</v>
      </c>
      <c r="M722" s="49">
        <v>2000</v>
      </c>
      <c r="N722" s="49">
        <v>2000</v>
      </c>
      <c r="O722" s="49"/>
      <c r="P722" s="49"/>
      <c r="Q722" s="49"/>
      <c r="R722" s="49"/>
      <c r="T722" s="30"/>
    </row>
    <row r="723" spans="1:20" ht="15.75" customHeight="1">
      <c r="A723" s="153"/>
      <c r="B723" s="260"/>
      <c r="C723" s="144"/>
      <c r="D723" s="144"/>
      <c r="E723" s="144"/>
      <c r="F723" s="144"/>
      <c r="G723" s="144"/>
      <c r="H723" s="144"/>
      <c r="I723" s="144"/>
      <c r="J723" s="151"/>
      <c r="K723" s="158"/>
      <c r="L723" s="11">
        <v>2011</v>
      </c>
      <c r="M723" s="49"/>
      <c r="N723" s="49"/>
      <c r="O723" s="49"/>
      <c r="P723" s="49"/>
      <c r="Q723" s="49"/>
      <c r="R723" s="49"/>
      <c r="T723" s="30"/>
    </row>
    <row r="724" spans="1:20" ht="15.75" customHeight="1">
      <c r="A724" s="153"/>
      <c r="B724" s="260"/>
      <c r="C724" s="144"/>
      <c r="D724" s="144"/>
      <c r="E724" s="144"/>
      <c r="F724" s="144"/>
      <c r="G724" s="144"/>
      <c r="H724" s="144"/>
      <c r="I724" s="144"/>
      <c r="J724" s="151"/>
      <c r="K724" s="158"/>
      <c r="L724" s="11">
        <v>2012</v>
      </c>
      <c r="M724" s="49"/>
      <c r="N724" s="49"/>
      <c r="O724" s="49"/>
      <c r="P724" s="49"/>
      <c r="Q724" s="49"/>
      <c r="R724" s="49"/>
      <c r="T724" s="30"/>
    </row>
    <row r="725" spans="1:20" ht="15.75" customHeight="1">
      <c r="A725" s="153"/>
      <c r="B725" s="260"/>
      <c r="C725" s="144"/>
      <c r="D725" s="144"/>
      <c r="E725" s="144"/>
      <c r="F725" s="144"/>
      <c r="G725" s="144"/>
      <c r="H725" s="144"/>
      <c r="I725" s="144"/>
      <c r="J725" s="151"/>
      <c r="K725" s="158"/>
      <c r="L725" s="11">
        <v>2013</v>
      </c>
      <c r="M725" s="49"/>
      <c r="N725" s="49"/>
      <c r="O725" s="49"/>
      <c r="P725" s="49"/>
      <c r="Q725" s="49"/>
      <c r="R725" s="49"/>
      <c r="T725" s="30"/>
    </row>
    <row r="726" spans="1:20" ht="15.75" customHeight="1">
      <c r="A726" s="153"/>
      <c r="B726" s="260"/>
      <c r="C726" s="144"/>
      <c r="D726" s="144"/>
      <c r="E726" s="144"/>
      <c r="F726" s="144"/>
      <c r="G726" s="144"/>
      <c r="H726" s="144"/>
      <c r="I726" s="144"/>
      <c r="J726" s="151"/>
      <c r="K726" s="158"/>
      <c r="L726" s="11">
        <v>2014</v>
      </c>
      <c r="M726" s="49"/>
      <c r="N726" s="49"/>
      <c r="O726" s="49"/>
      <c r="P726" s="49"/>
      <c r="Q726" s="49"/>
      <c r="R726" s="49"/>
      <c r="T726" s="30"/>
    </row>
    <row r="727" spans="1:20" ht="39.75" customHeight="1">
      <c r="A727" s="154"/>
      <c r="B727" s="115"/>
      <c r="C727" s="144"/>
      <c r="D727" s="144"/>
      <c r="E727" s="144"/>
      <c r="F727" s="144"/>
      <c r="G727" s="144"/>
      <c r="H727" s="144"/>
      <c r="I727" s="144"/>
      <c r="J727" s="151"/>
      <c r="K727" s="128"/>
      <c r="L727" s="11">
        <v>2015</v>
      </c>
      <c r="M727" s="49"/>
      <c r="N727" s="49"/>
      <c r="O727" s="49"/>
      <c r="P727" s="49"/>
      <c r="Q727" s="49"/>
      <c r="R727" s="49"/>
      <c r="T727" s="30"/>
    </row>
    <row r="728" spans="1:20" ht="15.75" customHeight="1">
      <c r="A728" s="250" t="s">
        <v>113</v>
      </c>
      <c r="B728" s="290"/>
      <c r="C728" s="290"/>
      <c r="D728" s="290"/>
      <c r="E728" s="290"/>
      <c r="F728" s="290"/>
      <c r="G728" s="290"/>
      <c r="H728" s="290"/>
      <c r="I728" s="290"/>
      <c r="J728" s="290"/>
      <c r="K728" s="290"/>
      <c r="L728" s="290"/>
      <c r="M728" s="290"/>
      <c r="N728" s="290"/>
      <c r="O728" s="290"/>
      <c r="P728" s="290"/>
      <c r="Q728" s="290"/>
      <c r="R728" s="291"/>
      <c r="T728" s="30"/>
    </row>
    <row r="729" spans="1:20" ht="15.75" customHeight="1">
      <c r="A729" s="152" t="s">
        <v>235</v>
      </c>
      <c r="B729" s="259" t="s">
        <v>216</v>
      </c>
      <c r="C729" s="144">
        <f>D729+E729+F729+G729+H729+I729</f>
        <v>30</v>
      </c>
      <c r="D729" s="144">
        <v>6</v>
      </c>
      <c r="E729" s="144">
        <v>4</v>
      </c>
      <c r="F729" s="144">
        <v>6</v>
      </c>
      <c r="G729" s="144">
        <v>4</v>
      </c>
      <c r="H729" s="144">
        <v>6</v>
      </c>
      <c r="I729" s="144">
        <v>4</v>
      </c>
      <c r="J729" s="151" t="s">
        <v>99</v>
      </c>
      <c r="K729" s="147" t="s">
        <v>63</v>
      </c>
      <c r="L729" s="11">
        <v>2010</v>
      </c>
      <c r="M729" s="50">
        <v>42.8</v>
      </c>
      <c r="N729" s="50"/>
      <c r="O729" s="49"/>
      <c r="P729" s="49"/>
      <c r="Q729" s="49"/>
      <c r="R729" s="50">
        <v>42.8</v>
      </c>
      <c r="T729" s="30"/>
    </row>
    <row r="730" spans="1:20" ht="15.75" customHeight="1">
      <c r="A730" s="153"/>
      <c r="B730" s="260"/>
      <c r="C730" s="144"/>
      <c r="D730" s="144"/>
      <c r="E730" s="144"/>
      <c r="F730" s="144"/>
      <c r="G730" s="144"/>
      <c r="H730" s="144"/>
      <c r="I730" s="144"/>
      <c r="J730" s="151"/>
      <c r="K730" s="147"/>
      <c r="L730" s="11">
        <v>2011</v>
      </c>
      <c r="M730" s="50">
        <v>8</v>
      </c>
      <c r="N730" s="50"/>
      <c r="O730" s="49"/>
      <c r="P730" s="49"/>
      <c r="Q730" s="49"/>
      <c r="R730" s="50">
        <v>8</v>
      </c>
      <c r="T730" s="30"/>
    </row>
    <row r="731" spans="1:20" ht="15.75" customHeight="1">
      <c r="A731" s="153"/>
      <c r="B731" s="260"/>
      <c r="C731" s="144"/>
      <c r="D731" s="144"/>
      <c r="E731" s="144"/>
      <c r="F731" s="144"/>
      <c r="G731" s="144"/>
      <c r="H731" s="144"/>
      <c r="I731" s="144"/>
      <c r="J731" s="151"/>
      <c r="K731" s="147"/>
      <c r="L731" s="11">
        <v>2012</v>
      </c>
      <c r="M731" s="50">
        <v>42.8</v>
      </c>
      <c r="N731" s="50"/>
      <c r="O731" s="49"/>
      <c r="P731" s="49"/>
      <c r="Q731" s="49"/>
      <c r="R731" s="50">
        <v>42.8</v>
      </c>
      <c r="T731" s="30"/>
    </row>
    <row r="732" spans="1:20" ht="15.75" customHeight="1">
      <c r="A732" s="153"/>
      <c r="B732" s="260"/>
      <c r="C732" s="144"/>
      <c r="D732" s="144"/>
      <c r="E732" s="144"/>
      <c r="F732" s="144"/>
      <c r="G732" s="144"/>
      <c r="H732" s="144"/>
      <c r="I732" s="144"/>
      <c r="J732" s="151"/>
      <c r="K732" s="147"/>
      <c r="L732" s="11">
        <v>2013</v>
      </c>
      <c r="M732" s="50">
        <v>8</v>
      </c>
      <c r="N732" s="50"/>
      <c r="O732" s="49"/>
      <c r="P732" s="49"/>
      <c r="Q732" s="49"/>
      <c r="R732" s="50">
        <v>8</v>
      </c>
      <c r="T732" s="30"/>
    </row>
    <row r="733" spans="1:20" ht="15.75" customHeight="1">
      <c r="A733" s="153"/>
      <c r="B733" s="260"/>
      <c r="C733" s="144"/>
      <c r="D733" s="144"/>
      <c r="E733" s="144"/>
      <c r="F733" s="144"/>
      <c r="G733" s="144"/>
      <c r="H733" s="144"/>
      <c r="I733" s="144"/>
      <c r="J733" s="151"/>
      <c r="K733" s="147"/>
      <c r="L733" s="11">
        <v>2014</v>
      </c>
      <c r="M733" s="50">
        <v>42.8</v>
      </c>
      <c r="N733" s="50"/>
      <c r="O733" s="49"/>
      <c r="P733" s="49"/>
      <c r="Q733" s="49"/>
      <c r="R733" s="50">
        <v>42.8</v>
      </c>
      <c r="T733" s="30"/>
    </row>
    <row r="734" spans="1:20" ht="63" customHeight="1">
      <c r="A734" s="154"/>
      <c r="B734" s="115"/>
      <c r="C734" s="144"/>
      <c r="D734" s="144"/>
      <c r="E734" s="144"/>
      <c r="F734" s="144"/>
      <c r="G734" s="144"/>
      <c r="H734" s="144"/>
      <c r="I734" s="144"/>
      <c r="J734" s="151"/>
      <c r="K734" s="147"/>
      <c r="L734" s="11">
        <v>2015</v>
      </c>
      <c r="M734" s="50">
        <v>8</v>
      </c>
      <c r="N734" s="50"/>
      <c r="O734" s="49"/>
      <c r="P734" s="49"/>
      <c r="Q734" s="49"/>
      <c r="R734" s="50">
        <v>8</v>
      </c>
      <c r="T734" s="30"/>
    </row>
    <row r="735" spans="1:20" ht="15.75" customHeight="1" hidden="1">
      <c r="A735" s="36"/>
      <c r="B735" s="224"/>
      <c r="C735" s="225"/>
      <c r="D735" s="225"/>
      <c r="E735" s="225"/>
      <c r="F735" s="225"/>
      <c r="G735" s="225"/>
      <c r="H735" s="225"/>
      <c r="I735" s="225"/>
      <c r="J735" s="114"/>
      <c r="K735" s="289"/>
      <c r="L735" s="11"/>
      <c r="M735" s="51"/>
      <c r="N735" s="51"/>
      <c r="O735" s="51"/>
      <c r="P735" s="51"/>
      <c r="Q735" s="51"/>
      <c r="R735" s="51"/>
      <c r="T735" s="30"/>
    </row>
    <row r="736" spans="1:20" ht="15.75" customHeight="1" hidden="1">
      <c r="A736" s="37"/>
      <c r="B736" s="224"/>
      <c r="C736" s="225"/>
      <c r="D736" s="225"/>
      <c r="E736" s="225"/>
      <c r="F736" s="225"/>
      <c r="G736" s="225"/>
      <c r="H736" s="225"/>
      <c r="I736" s="225"/>
      <c r="J736" s="114"/>
      <c r="K736" s="289"/>
      <c r="L736" s="11"/>
      <c r="M736" s="51"/>
      <c r="N736" s="51"/>
      <c r="O736" s="51"/>
      <c r="P736" s="51"/>
      <c r="Q736" s="51"/>
      <c r="R736" s="51"/>
      <c r="T736" s="30"/>
    </row>
    <row r="737" spans="1:20" ht="15.75" customHeight="1" hidden="1">
      <c r="A737" s="37"/>
      <c r="B737" s="224"/>
      <c r="C737" s="225"/>
      <c r="D737" s="225"/>
      <c r="E737" s="225"/>
      <c r="F737" s="225"/>
      <c r="G737" s="225"/>
      <c r="H737" s="225"/>
      <c r="I737" s="225"/>
      <c r="J737" s="114"/>
      <c r="K737" s="289"/>
      <c r="L737" s="11"/>
      <c r="M737" s="51"/>
      <c r="N737" s="51"/>
      <c r="O737" s="51"/>
      <c r="P737" s="51"/>
      <c r="Q737" s="51"/>
      <c r="R737" s="51"/>
      <c r="T737" s="30"/>
    </row>
    <row r="738" spans="1:20" ht="15.75" customHeight="1" hidden="1">
      <c r="A738" s="37"/>
      <c r="B738" s="224"/>
      <c r="C738" s="225"/>
      <c r="D738" s="225"/>
      <c r="E738" s="225"/>
      <c r="F738" s="225"/>
      <c r="G738" s="225"/>
      <c r="H738" s="225"/>
      <c r="I738" s="225"/>
      <c r="J738" s="114"/>
      <c r="K738" s="289"/>
      <c r="L738" s="11"/>
      <c r="M738" s="51"/>
      <c r="N738" s="51"/>
      <c r="O738" s="51"/>
      <c r="P738" s="51"/>
      <c r="Q738" s="51"/>
      <c r="R738" s="51"/>
      <c r="T738" s="30"/>
    </row>
    <row r="739" spans="1:20" ht="15.75" customHeight="1" hidden="1">
      <c r="A739" s="37"/>
      <c r="B739" s="224"/>
      <c r="C739" s="225"/>
      <c r="D739" s="225"/>
      <c r="E739" s="225"/>
      <c r="F739" s="225"/>
      <c r="G739" s="225"/>
      <c r="H739" s="225"/>
      <c r="I739" s="225"/>
      <c r="J739" s="114"/>
      <c r="K739" s="289"/>
      <c r="L739" s="11"/>
      <c r="M739" s="51"/>
      <c r="N739" s="51"/>
      <c r="O739" s="51"/>
      <c r="P739" s="51"/>
      <c r="Q739" s="51"/>
      <c r="R739" s="51"/>
      <c r="T739" s="30"/>
    </row>
    <row r="740" spans="1:20" ht="15.75" customHeight="1" hidden="1">
      <c r="A740" s="38"/>
      <c r="B740" s="224"/>
      <c r="C740" s="225"/>
      <c r="D740" s="225"/>
      <c r="E740" s="225"/>
      <c r="F740" s="225"/>
      <c r="G740" s="225"/>
      <c r="H740" s="225"/>
      <c r="I740" s="225"/>
      <c r="J740" s="114"/>
      <c r="K740" s="289"/>
      <c r="L740" s="11"/>
      <c r="M740" s="51"/>
      <c r="N740" s="51"/>
      <c r="O740" s="51"/>
      <c r="P740" s="51"/>
      <c r="Q740" s="51"/>
      <c r="R740" s="51"/>
      <c r="T740" s="30"/>
    </row>
    <row r="741" spans="1:20" ht="15.75" customHeight="1" hidden="1">
      <c r="A741" s="39" t="s">
        <v>166</v>
      </c>
      <c r="B741" s="139"/>
      <c r="C741" s="143"/>
      <c r="D741" s="143"/>
      <c r="E741" s="146"/>
      <c r="F741" s="146"/>
      <c r="G741" s="146"/>
      <c r="H741" s="146"/>
      <c r="I741" s="146"/>
      <c r="J741" s="117"/>
      <c r="K741" s="289"/>
      <c r="L741" s="2">
        <v>2010</v>
      </c>
      <c r="M741" s="26">
        <f aca="true" t="shared" si="71" ref="M741:O746">M680+M686+M692+M698+M704+M710+M716+M722+M729</f>
        <v>3710.8</v>
      </c>
      <c r="N741" s="26">
        <f t="shared" si="71"/>
        <v>3558</v>
      </c>
      <c r="O741" s="26">
        <f t="shared" si="71"/>
        <v>0</v>
      </c>
      <c r="P741" s="26"/>
      <c r="Q741" s="26"/>
      <c r="R741" s="26">
        <f aca="true" t="shared" si="72" ref="R741:R746">R680+R686+R692+R698+R704+R710+R716+R722+R729</f>
        <v>152.8</v>
      </c>
      <c r="T741" s="30"/>
    </row>
    <row r="742" spans="1:20" ht="15.75" customHeight="1" hidden="1">
      <c r="A742" s="40"/>
      <c r="B742" s="139"/>
      <c r="C742" s="143"/>
      <c r="D742" s="143"/>
      <c r="E742" s="146"/>
      <c r="F742" s="146"/>
      <c r="G742" s="146"/>
      <c r="H742" s="146"/>
      <c r="I742" s="146"/>
      <c r="J742" s="117"/>
      <c r="K742" s="289"/>
      <c r="L742" s="2">
        <v>2011</v>
      </c>
      <c r="M742" s="26">
        <f t="shared" si="71"/>
        <v>1416</v>
      </c>
      <c r="N742" s="26">
        <f t="shared" si="71"/>
        <v>1263</v>
      </c>
      <c r="O742" s="26">
        <f t="shared" si="71"/>
        <v>0</v>
      </c>
      <c r="P742" s="26"/>
      <c r="Q742" s="26"/>
      <c r="R742" s="26">
        <f t="shared" si="72"/>
        <v>153</v>
      </c>
      <c r="T742" s="30"/>
    </row>
    <row r="743" spans="1:20" ht="15.75" customHeight="1" hidden="1">
      <c r="A743" s="40"/>
      <c r="B743" s="139"/>
      <c r="C743" s="143"/>
      <c r="D743" s="143"/>
      <c r="E743" s="146"/>
      <c r="F743" s="146"/>
      <c r="G743" s="146"/>
      <c r="H743" s="146"/>
      <c r="I743" s="146"/>
      <c r="J743" s="117"/>
      <c r="K743" s="289"/>
      <c r="L743" s="2">
        <v>2012</v>
      </c>
      <c r="M743" s="26">
        <f t="shared" si="71"/>
        <v>1860.8</v>
      </c>
      <c r="N743" s="26">
        <f t="shared" si="71"/>
        <v>1268</v>
      </c>
      <c r="O743" s="26">
        <f t="shared" si="71"/>
        <v>400</v>
      </c>
      <c r="P743" s="26"/>
      <c r="Q743" s="26"/>
      <c r="R743" s="26">
        <f t="shared" si="72"/>
        <v>192.8</v>
      </c>
      <c r="T743" s="30"/>
    </row>
    <row r="744" spans="1:20" ht="15.75" customHeight="1" hidden="1">
      <c r="A744" s="40"/>
      <c r="B744" s="139"/>
      <c r="C744" s="143"/>
      <c r="D744" s="143"/>
      <c r="E744" s="146"/>
      <c r="F744" s="146"/>
      <c r="G744" s="146"/>
      <c r="H744" s="146"/>
      <c r="I744" s="146"/>
      <c r="J744" s="117"/>
      <c r="K744" s="289"/>
      <c r="L744" s="2">
        <v>2013</v>
      </c>
      <c r="M744" s="26">
        <f t="shared" si="71"/>
        <v>1836</v>
      </c>
      <c r="N744" s="26">
        <f t="shared" si="71"/>
        <v>1273</v>
      </c>
      <c r="O744" s="26">
        <f t="shared" si="71"/>
        <v>400</v>
      </c>
      <c r="P744" s="26"/>
      <c r="Q744" s="26"/>
      <c r="R744" s="26">
        <f t="shared" si="72"/>
        <v>163</v>
      </c>
      <c r="T744" s="30"/>
    </row>
    <row r="745" spans="1:20" ht="15.75" customHeight="1" hidden="1">
      <c r="A745" s="40"/>
      <c r="B745" s="139"/>
      <c r="C745" s="143"/>
      <c r="D745" s="143"/>
      <c r="E745" s="146"/>
      <c r="F745" s="146"/>
      <c r="G745" s="146"/>
      <c r="H745" s="146"/>
      <c r="I745" s="146"/>
      <c r="J745" s="117"/>
      <c r="K745" s="289"/>
      <c r="L745" s="2">
        <v>2014</v>
      </c>
      <c r="M745" s="26">
        <f t="shared" si="71"/>
        <v>1880.8</v>
      </c>
      <c r="N745" s="26">
        <f t="shared" si="71"/>
        <v>1278</v>
      </c>
      <c r="O745" s="26">
        <f t="shared" si="71"/>
        <v>400</v>
      </c>
      <c r="P745" s="26"/>
      <c r="Q745" s="26"/>
      <c r="R745" s="26">
        <f t="shared" si="72"/>
        <v>202.8</v>
      </c>
      <c r="T745" s="30"/>
    </row>
    <row r="746" spans="1:20" ht="15.75" customHeight="1" hidden="1">
      <c r="A746" s="41"/>
      <c r="B746" s="139"/>
      <c r="C746" s="143"/>
      <c r="D746" s="143"/>
      <c r="E746" s="146"/>
      <c r="F746" s="146"/>
      <c r="G746" s="146"/>
      <c r="H746" s="146"/>
      <c r="I746" s="146"/>
      <c r="J746" s="117"/>
      <c r="K746" s="289"/>
      <c r="L746" s="2">
        <v>2015</v>
      </c>
      <c r="M746" s="26">
        <f t="shared" si="71"/>
        <v>1856</v>
      </c>
      <c r="N746" s="26">
        <f t="shared" si="71"/>
        <v>1283</v>
      </c>
      <c r="O746" s="26">
        <f t="shared" si="71"/>
        <v>400</v>
      </c>
      <c r="P746" s="26"/>
      <c r="Q746" s="26"/>
      <c r="R746" s="26">
        <f t="shared" si="72"/>
        <v>173</v>
      </c>
      <c r="T746" s="30"/>
    </row>
    <row r="747" spans="1:20" ht="33" customHeight="1">
      <c r="A747" s="155" t="s">
        <v>144</v>
      </c>
      <c r="B747" s="148" t="s">
        <v>259</v>
      </c>
      <c r="C747" s="148" t="s">
        <v>259</v>
      </c>
      <c r="D747" s="148" t="s">
        <v>259</v>
      </c>
      <c r="E747" s="148" t="s">
        <v>259</v>
      </c>
      <c r="F747" s="148" t="s">
        <v>259</v>
      </c>
      <c r="G747" s="148" t="s">
        <v>259</v>
      </c>
      <c r="H747" s="148" t="s">
        <v>259</v>
      </c>
      <c r="I747" s="148" t="s">
        <v>259</v>
      </c>
      <c r="J747" s="148" t="s">
        <v>259</v>
      </c>
      <c r="K747" s="148" t="s">
        <v>259</v>
      </c>
      <c r="L747" s="5" t="s">
        <v>130</v>
      </c>
      <c r="M747" s="26">
        <f aca="true" t="shared" si="73" ref="M747:R747">SUM(M748:M753)</f>
        <v>1786566.4000000001</v>
      </c>
      <c r="N747" s="26">
        <f t="shared" si="73"/>
        <v>1288929</v>
      </c>
      <c r="O747" s="26">
        <f t="shared" si="73"/>
        <v>1600</v>
      </c>
      <c r="P747" s="26">
        <f t="shared" si="73"/>
        <v>0</v>
      </c>
      <c r="Q747" s="26">
        <f t="shared" si="73"/>
        <v>495000</v>
      </c>
      <c r="R747" s="26">
        <f t="shared" si="73"/>
        <v>1037.4</v>
      </c>
      <c r="T747" s="30"/>
    </row>
    <row r="748" spans="1:20" ht="15.75" customHeight="1">
      <c r="A748" s="156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2">
        <v>2010</v>
      </c>
      <c r="M748" s="26">
        <f>M607+M614+M621+M627+M633+M639+M646+M653+M659+M666+M680+M686+M692+M698+M704+M710+M716+M722+M729</f>
        <v>226992.8</v>
      </c>
      <c r="N748" s="26">
        <f>N607+N614+N621+N627+N633+N639+N646+N653+N659+N666+N680+N686+N692+N698+N704+N710+N716+N722+N729</f>
        <v>181840</v>
      </c>
      <c r="O748" s="26">
        <f>O607+O614+O621+O627+O633+O639+O646+O653+O659+O666+O680+O686+O692+O698+O704+O710+O716+O722+O729</f>
        <v>0</v>
      </c>
      <c r="P748" s="26">
        <f>P607+P614+P621+P627+P633+P639+P646+P653+P659+P666+P680+P686+P692+P698+P704+P710+P716+P722+P729</f>
        <v>0</v>
      </c>
      <c r="Q748" s="26">
        <f>Q607+Q614+Q621+Q627+Q633+Q639+Q646+Q653+Q659+Q666+Q680+Q686+Q692+Q698+Q704+Q710+Q716+Q722+Q729</f>
        <v>45000</v>
      </c>
      <c r="R748" s="26">
        <f aca="true" t="shared" si="74" ref="M748:R753">R608+R614+R621+R627+R633+R639+R646+R653+R659+R666+R680+R686+R692+R698+R704+R710+R716+R722+R729</f>
        <v>152.8</v>
      </c>
      <c r="T748" s="30"/>
    </row>
    <row r="749" spans="1:20" ht="15.75" customHeight="1">
      <c r="A749" s="156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2">
        <v>2011</v>
      </c>
      <c r="M749" s="26">
        <f t="shared" si="74"/>
        <v>276818</v>
      </c>
      <c r="N749" s="26">
        <f t="shared" si="74"/>
        <v>186665</v>
      </c>
      <c r="O749" s="26">
        <f t="shared" si="74"/>
        <v>0</v>
      </c>
      <c r="P749" s="26">
        <f t="shared" si="74"/>
        <v>0</v>
      </c>
      <c r="Q749" s="26">
        <f t="shared" si="74"/>
        <v>90000</v>
      </c>
      <c r="R749" s="26">
        <f t="shared" si="74"/>
        <v>153</v>
      </c>
      <c r="T749" s="30"/>
    </row>
    <row r="750" spans="1:20" ht="15.75" customHeight="1">
      <c r="A750" s="156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2">
        <v>2012</v>
      </c>
      <c r="M750" s="26">
        <f t="shared" si="74"/>
        <v>296635.8</v>
      </c>
      <c r="N750" s="26">
        <f t="shared" si="74"/>
        <v>206043</v>
      </c>
      <c r="O750" s="26">
        <f t="shared" si="74"/>
        <v>400</v>
      </c>
      <c r="P750" s="26">
        <f t="shared" si="74"/>
        <v>0</v>
      </c>
      <c r="Q750" s="26">
        <f t="shared" si="74"/>
        <v>90000</v>
      </c>
      <c r="R750" s="26">
        <f t="shared" si="74"/>
        <v>192.8</v>
      </c>
      <c r="T750" s="30"/>
    </row>
    <row r="751" spans="1:20" ht="15.75" customHeight="1">
      <c r="A751" s="156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2">
        <v>2013</v>
      </c>
      <c r="M751" s="26">
        <f t="shared" si="74"/>
        <v>313065</v>
      </c>
      <c r="N751" s="26">
        <f t="shared" si="74"/>
        <v>222502</v>
      </c>
      <c r="O751" s="26">
        <f t="shared" si="74"/>
        <v>400</v>
      </c>
      <c r="P751" s="26">
        <f t="shared" si="74"/>
        <v>0</v>
      </c>
      <c r="Q751" s="26">
        <f t="shared" si="74"/>
        <v>90000</v>
      </c>
      <c r="R751" s="26">
        <f t="shared" si="74"/>
        <v>163</v>
      </c>
      <c r="T751" s="30"/>
    </row>
    <row r="752" spans="1:20" ht="15.75" customHeight="1">
      <c r="A752" s="156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2">
        <v>2014</v>
      </c>
      <c r="M752" s="26">
        <f t="shared" si="74"/>
        <v>328224.8</v>
      </c>
      <c r="N752" s="26">
        <f t="shared" si="74"/>
        <v>237622</v>
      </c>
      <c r="O752" s="26">
        <f t="shared" si="74"/>
        <v>400</v>
      </c>
      <c r="P752" s="26">
        <f t="shared" si="74"/>
        <v>0</v>
      </c>
      <c r="Q752" s="26">
        <f t="shared" si="74"/>
        <v>90000</v>
      </c>
      <c r="R752" s="26">
        <f t="shared" si="74"/>
        <v>202.8</v>
      </c>
      <c r="T752" s="30"/>
    </row>
    <row r="753" spans="1:20" ht="15.75" customHeight="1">
      <c r="A753" s="138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2">
        <v>2015</v>
      </c>
      <c r="M753" s="26">
        <f t="shared" si="74"/>
        <v>344830</v>
      </c>
      <c r="N753" s="26">
        <f t="shared" si="74"/>
        <v>254257</v>
      </c>
      <c r="O753" s="26">
        <f t="shared" si="74"/>
        <v>400</v>
      </c>
      <c r="P753" s="26">
        <f t="shared" si="74"/>
        <v>0</v>
      </c>
      <c r="Q753" s="26">
        <f t="shared" si="74"/>
        <v>90000</v>
      </c>
      <c r="R753" s="26">
        <f t="shared" si="74"/>
        <v>173</v>
      </c>
      <c r="T753" s="30"/>
    </row>
    <row r="754" spans="1:20" ht="18.75" customHeight="1">
      <c r="A754" s="112" t="s">
        <v>305</v>
      </c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57"/>
      <c r="T754" s="30"/>
    </row>
    <row r="755" spans="1:20" ht="15.75" customHeight="1">
      <c r="A755" s="151" t="s">
        <v>194</v>
      </c>
      <c r="B755" s="139" t="s">
        <v>20</v>
      </c>
      <c r="C755" s="143">
        <f>D755+E755+F755+G755+H755+I755</f>
        <v>64</v>
      </c>
      <c r="D755" s="143">
        <v>10</v>
      </c>
      <c r="E755" s="146">
        <v>12</v>
      </c>
      <c r="F755" s="146">
        <v>12</v>
      </c>
      <c r="G755" s="146">
        <v>12</v>
      </c>
      <c r="H755" s="146">
        <v>8</v>
      </c>
      <c r="I755" s="146">
        <v>10</v>
      </c>
      <c r="J755" s="151" t="s">
        <v>64</v>
      </c>
      <c r="K755" s="292" t="s">
        <v>391</v>
      </c>
      <c r="L755" s="11">
        <v>2010</v>
      </c>
      <c r="M755" s="25">
        <f aca="true" t="shared" si="75" ref="M755:M760">N755+O755</f>
        <v>530.6</v>
      </c>
      <c r="N755" s="25">
        <v>530.6</v>
      </c>
      <c r="O755" s="11"/>
      <c r="P755" s="2"/>
      <c r="Q755" s="2"/>
      <c r="R755" s="2"/>
      <c r="T755" s="30"/>
    </row>
    <row r="756" spans="1:20" ht="15.75" customHeight="1">
      <c r="A756" s="151"/>
      <c r="B756" s="139"/>
      <c r="C756" s="143"/>
      <c r="D756" s="143"/>
      <c r="E756" s="146"/>
      <c r="F756" s="146"/>
      <c r="G756" s="146"/>
      <c r="H756" s="146"/>
      <c r="I756" s="146"/>
      <c r="J756" s="294"/>
      <c r="K756" s="143"/>
      <c r="L756" s="11">
        <v>2011</v>
      </c>
      <c r="M756" s="25">
        <f t="shared" si="75"/>
        <v>626.1</v>
      </c>
      <c r="N756" s="25">
        <v>626.1</v>
      </c>
      <c r="O756" s="11"/>
      <c r="P756" s="2"/>
      <c r="Q756" s="2"/>
      <c r="R756" s="2"/>
      <c r="T756" s="30"/>
    </row>
    <row r="757" spans="1:20" ht="15.75" customHeight="1">
      <c r="A757" s="151"/>
      <c r="B757" s="139"/>
      <c r="C757" s="143"/>
      <c r="D757" s="143"/>
      <c r="E757" s="146"/>
      <c r="F757" s="146"/>
      <c r="G757" s="146"/>
      <c r="H757" s="146"/>
      <c r="I757" s="146"/>
      <c r="J757" s="294"/>
      <c r="K757" s="143"/>
      <c r="L757" s="11">
        <v>2012</v>
      </c>
      <c r="M757" s="25">
        <f t="shared" si="75"/>
        <v>738.8</v>
      </c>
      <c r="N757" s="25">
        <v>738.8</v>
      </c>
      <c r="O757" s="11"/>
      <c r="P757" s="2"/>
      <c r="Q757" s="2"/>
      <c r="R757" s="2"/>
      <c r="T757" s="30"/>
    </row>
    <row r="758" spans="1:20" ht="15.75" customHeight="1">
      <c r="A758" s="151"/>
      <c r="B758" s="139"/>
      <c r="C758" s="143"/>
      <c r="D758" s="143"/>
      <c r="E758" s="146"/>
      <c r="F758" s="146"/>
      <c r="G758" s="146"/>
      <c r="H758" s="146"/>
      <c r="I758" s="146"/>
      <c r="J758" s="294"/>
      <c r="K758" s="143"/>
      <c r="L758" s="11">
        <v>2013</v>
      </c>
      <c r="M758" s="25">
        <f t="shared" si="75"/>
        <v>871.8</v>
      </c>
      <c r="N758" s="25">
        <v>871.8</v>
      </c>
      <c r="O758" s="11"/>
      <c r="P758" s="2"/>
      <c r="Q758" s="2"/>
      <c r="R758" s="2"/>
      <c r="T758" s="30"/>
    </row>
    <row r="759" spans="1:20" ht="15.75" customHeight="1">
      <c r="A759" s="151"/>
      <c r="B759" s="139"/>
      <c r="C759" s="143"/>
      <c r="D759" s="143"/>
      <c r="E759" s="146"/>
      <c r="F759" s="146"/>
      <c r="G759" s="146"/>
      <c r="H759" s="146"/>
      <c r="I759" s="146"/>
      <c r="J759" s="294"/>
      <c r="K759" s="143"/>
      <c r="L759" s="11">
        <v>2014</v>
      </c>
      <c r="M759" s="25">
        <f t="shared" si="75"/>
        <v>1028.7</v>
      </c>
      <c r="N759" s="25">
        <v>1028.7</v>
      </c>
      <c r="O759" s="11"/>
      <c r="P759" s="2"/>
      <c r="Q759" s="2"/>
      <c r="R759" s="2"/>
      <c r="T759" s="30"/>
    </row>
    <row r="760" spans="1:20" ht="80.25" customHeight="1">
      <c r="A760" s="151"/>
      <c r="B760" s="139"/>
      <c r="C760" s="143"/>
      <c r="D760" s="143"/>
      <c r="E760" s="146"/>
      <c r="F760" s="146"/>
      <c r="G760" s="146"/>
      <c r="H760" s="146"/>
      <c r="I760" s="146"/>
      <c r="J760" s="294"/>
      <c r="K760" s="143"/>
      <c r="L760" s="11">
        <v>2015</v>
      </c>
      <c r="M760" s="25">
        <f t="shared" si="75"/>
        <v>1213.9</v>
      </c>
      <c r="N760" s="25">
        <v>1213.9</v>
      </c>
      <c r="O760" s="11"/>
      <c r="P760" s="2"/>
      <c r="Q760" s="2"/>
      <c r="R760" s="2"/>
      <c r="T760" s="30"/>
    </row>
    <row r="761" spans="1:20" s="102" customFormat="1" ht="18" customHeight="1">
      <c r="A761" s="104"/>
      <c r="B761" s="105"/>
      <c r="C761" s="101"/>
      <c r="D761" s="101"/>
      <c r="E761" s="106"/>
      <c r="F761" s="106"/>
      <c r="G761" s="106"/>
      <c r="H761" s="106"/>
      <c r="I761" s="106"/>
      <c r="J761" s="107"/>
      <c r="K761" s="101"/>
      <c r="L761" s="101"/>
      <c r="M761" s="101"/>
      <c r="N761" s="101"/>
      <c r="O761" s="101"/>
      <c r="P761" s="108"/>
      <c r="Q761" s="108"/>
      <c r="R761" s="108"/>
      <c r="T761" s="103"/>
    </row>
    <row r="762" spans="1:20" ht="20.25" customHeight="1">
      <c r="A762" s="119" t="s">
        <v>195</v>
      </c>
      <c r="B762" s="118" t="s">
        <v>133</v>
      </c>
      <c r="C762" s="128">
        <f>D762+E762+F762+G762+I762</f>
        <v>10</v>
      </c>
      <c r="D762" s="128">
        <v>1</v>
      </c>
      <c r="E762" s="150">
        <v>8</v>
      </c>
      <c r="F762" s="150"/>
      <c r="G762" s="150"/>
      <c r="H762" s="150"/>
      <c r="I762" s="150">
        <v>1</v>
      </c>
      <c r="J762" s="115" t="s">
        <v>135</v>
      </c>
      <c r="K762" s="128" t="s">
        <v>134</v>
      </c>
      <c r="L762" s="99">
        <v>2010</v>
      </c>
      <c r="M762" s="99">
        <v>5000</v>
      </c>
      <c r="N762" s="99">
        <v>5000</v>
      </c>
      <c r="O762" s="100"/>
      <c r="P762" s="100"/>
      <c r="Q762" s="100"/>
      <c r="R762" s="100"/>
      <c r="T762" s="30"/>
    </row>
    <row r="763" spans="1:20" ht="15.75" customHeight="1">
      <c r="A763" s="120"/>
      <c r="B763" s="139"/>
      <c r="C763" s="143"/>
      <c r="D763" s="143"/>
      <c r="E763" s="146"/>
      <c r="F763" s="146"/>
      <c r="G763" s="146"/>
      <c r="H763" s="146"/>
      <c r="I763" s="146"/>
      <c r="J763" s="116"/>
      <c r="K763" s="143"/>
      <c r="L763" s="11">
        <v>2011</v>
      </c>
      <c r="M763" s="11">
        <v>8000</v>
      </c>
      <c r="N763" s="11">
        <v>8000</v>
      </c>
      <c r="O763" s="2"/>
      <c r="P763" s="2"/>
      <c r="Q763" s="2"/>
      <c r="R763" s="2"/>
      <c r="T763" s="30"/>
    </row>
    <row r="764" spans="1:20" ht="14.25" customHeight="1">
      <c r="A764" s="120"/>
      <c r="B764" s="139"/>
      <c r="C764" s="143"/>
      <c r="D764" s="143"/>
      <c r="E764" s="146"/>
      <c r="F764" s="146"/>
      <c r="G764" s="146"/>
      <c r="H764" s="146"/>
      <c r="I764" s="146"/>
      <c r="J764" s="116"/>
      <c r="K764" s="143"/>
      <c r="L764" s="11">
        <v>2012</v>
      </c>
      <c r="M764" s="11"/>
      <c r="N764" s="11"/>
      <c r="O764" s="2"/>
      <c r="P764" s="2"/>
      <c r="Q764" s="2"/>
      <c r="R764" s="2"/>
      <c r="T764" s="30"/>
    </row>
    <row r="765" spans="1:20" ht="15.75" customHeight="1">
      <c r="A765" s="120"/>
      <c r="B765" s="139"/>
      <c r="C765" s="143"/>
      <c r="D765" s="143"/>
      <c r="E765" s="146"/>
      <c r="F765" s="146"/>
      <c r="G765" s="146"/>
      <c r="H765" s="146"/>
      <c r="I765" s="146"/>
      <c r="J765" s="116"/>
      <c r="K765" s="143"/>
      <c r="L765" s="11">
        <v>2013</v>
      </c>
      <c r="M765" s="11"/>
      <c r="N765" s="11"/>
      <c r="O765" s="2"/>
      <c r="P765" s="2"/>
      <c r="Q765" s="2"/>
      <c r="R765" s="2"/>
      <c r="T765" s="30"/>
    </row>
    <row r="766" spans="1:20" ht="14.25" customHeight="1">
      <c r="A766" s="120"/>
      <c r="B766" s="139"/>
      <c r="C766" s="143"/>
      <c r="D766" s="143"/>
      <c r="E766" s="146"/>
      <c r="F766" s="146"/>
      <c r="G766" s="146"/>
      <c r="H766" s="146"/>
      <c r="I766" s="146"/>
      <c r="J766" s="116"/>
      <c r="K766" s="143"/>
      <c r="L766" s="11">
        <v>2014</v>
      </c>
      <c r="M766" s="11"/>
      <c r="N766" s="11"/>
      <c r="O766" s="2"/>
      <c r="P766" s="2"/>
      <c r="Q766" s="2"/>
      <c r="R766" s="2"/>
      <c r="T766" s="30"/>
    </row>
    <row r="767" spans="1:20" ht="15.75" customHeight="1">
      <c r="A767" s="120"/>
      <c r="B767" s="139"/>
      <c r="C767" s="143"/>
      <c r="D767" s="143"/>
      <c r="E767" s="146"/>
      <c r="F767" s="146"/>
      <c r="G767" s="146"/>
      <c r="H767" s="146"/>
      <c r="I767" s="146"/>
      <c r="J767" s="116"/>
      <c r="K767" s="143"/>
      <c r="L767" s="11">
        <v>2015</v>
      </c>
      <c r="M767" s="11">
        <v>200</v>
      </c>
      <c r="N767" s="11">
        <v>200</v>
      </c>
      <c r="O767" s="2"/>
      <c r="P767" s="2"/>
      <c r="Q767" s="2"/>
      <c r="R767" s="2"/>
      <c r="T767" s="30"/>
    </row>
    <row r="768" spans="1:20" ht="15.75" customHeight="1">
      <c r="A768" s="120"/>
      <c r="B768" s="139" t="s">
        <v>237</v>
      </c>
      <c r="C768" s="143">
        <f>D768+E768+F768+G768+I768+H768</f>
        <v>300</v>
      </c>
      <c r="D768" s="143">
        <v>50</v>
      </c>
      <c r="E768" s="146">
        <v>50</v>
      </c>
      <c r="F768" s="146">
        <v>50</v>
      </c>
      <c r="G768" s="146">
        <v>50</v>
      </c>
      <c r="H768" s="146">
        <v>50</v>
      </c>
      <c r="I768" s="146">
        <v>50</v>
      </c>
      <c r="J768" s="147"/>
      <c r="K768" s="143" t="s">
        <v>134</v>
      </c>
      <c r="L768" s="11">
        <v>2010</v>
      </c>
      <c r="M768" s="11">
        <v>783</v>
      </c>
      <c r="N768" s="11">
        <v>783</v>
      </c>
      <c r="O768" s="2"/>
      <c r="P768" s="2"/>
      <c r="Q768" s="2"/>
      <c r="R768" s="2"/>
      <c r="T768" s="30"/>
    </row>
    <row r="769" spans="1:20" ht="15.75" customHeight="1">
      <c r="A769" s="120"/>
      <c r="B769" s="139"/>
      <c r="C769" s="143"/>
      <c r="D769" s="143"/>
      <c r="E769" s="146"/>
      <c r="F769" s="146"/>
      <c r="G769" s="146"/>
      <c r="H769" s="146"/>
      <c r="I769" s="146"/>
      <c r="J769" s="147"/>
      <c r="K769" s="143"/>
      <c r="L769" s="11">
        <v>2011</v>
      </c>
      <c r="M769" s="11">
        <v>783</v>
      </c>
      <c r="N769" s="11">
        <v>783</v>
      </c>
      <c r="O769" s="2"/>
      <c r="P769" s="2"/>
      <c r="Q769" s="2"/>
      <c r="R769" s="2"/>
      <c r="T769" s="30"/>
    </row>
    <row r="770" spans="1:20" ht="15.75" customHeight="1">
      <c r="A770" s="120"/>
      <c r="B770" s="139"/>
      <c r="C770" s="143"/>
      <c r="D770" s="143"/>
      <c r="E770" s="146"/>
      <c r="F770" s="146"/>
      <c r="G770" s="146"/>
      <c r="H770" s="146"/>
      <c r="I770" s="146"/>
      <c r="J770" s="147"/>
      <c r="K770" s="143"/>
      <c r="L770" s="11">
        <v>2012</v>
      </c>
      <c r="M770" s="11">
        <v>783</v>
      </c>
      <c r="N770" s="11">
        <v>783</v>
      </c>
      <c r="O770" s="2"/>
      <c r="P770" s="2"/>
      <c r="Q770" s="2"/>
      <c r="R770" s="2"/>
      <c r="T770" s="30"/>
    </row>
    <row r="771" spans="1:20" ht="15.75" customHeight="1">
      <c r="A771" s="120"/>
      <c r="B771" s="139"/>
      <c r="C771" s="143"/>
      <c r="D771" s="143"/>
      <c r="E771" s="146"/>
      <c r="F771" s="146"/>
      <c r="G771" s="146"/>
      <c r="H771" s="146"/>
      <c r="I771" s="146"/>
      <c r="J771" s="147"/>
      <c r="K771" s="143"/>
      <c r="L771" s="11">
        <v>2013</v>
      </c>
      <c r="M771" s="11">
        <v>783</v>
      </c>
      <c r="N771" s="11">
        <v>783</v>
      </c>
      <c r="O771" s="2"/>
      <c r="P771" s="2"/>
      <c r="Q771" s="2"/>
      <c r="R771" s="2"/>
      <c r="T771" s="30"/>
    </row>
    <row r="772" spans="1:20" ht="15.75" customHeight="1">
      <c r="A772" s="120"/>
      <c r="B772" s="139"/>
      <c r="C772" s="143"/>
      <c r="D772" s="143"/>
      <c r="E772" s="146"/>
      <c r="F772" s="146"/>
      <c r="G772" s="146"/>
      <c r="H772" s="146"/>
      <c r="I772" s="146"/>
      <c r="J772" s="147"/>
      <c r="K772" s="143"/>
      <c r="L772" s="11">
        <v>2014</v>
      </c>
      <c r="M772" s="11">
        <v>783</v>
      </c>
      <c r="N772" s="11">
        <v>783</v>
      </c>
      <c r="O772" s="2"/>
      <c r="P772" s="2"/>
      <c r="Q772" s="2"/>
      <c r="R772" s="2"/>
      <c r="T772" s="30"/>
    </row>
    <row r="773" spans="1:20" ht="43.5" customHeight="1">
      <c r="A773" s="120"/>
      <c r="B773" s="139"/>
      <c r="C773" s="143"/>
      <c r="D773" s="143"/>
      <c r="E773" s="146"/>
      <c r="F773" s="146"/>
      <c r="G773" s="146"/>
      <c r="H773" s="146"/>
      <c r="I773" s="146"/>
      <c r="J773" s="147"/>
      <c r="K773" s="143"/>
      <c r="L773" s="11">
        <v>2015</v>
      </c>
      <c r="M773" s="11">
        <v>783</v>
      </c>
      <c r="N773" s="11">
        <v>783</v>
      </c>
      <c r="O773" s="2"/>
      <c r="P773" s="2"/>
      <c r="Q773" s="2"/>
      <c r="R773" s="2"/>
      <c r="T773" s="30"/>
    </row>
    <row r="774" spans="1:20" ht="33" customHeight="1">
      <c r="A774" s="155" t="s">
        <v>160</v>
      </c>
      <c r="B774" s="148" t="s">
        <v>259</v>
      </c>
      <c r="C774" s="148" t="s">
        <v>259</v>
      </c>
      <c r="D774" s="148" t="s">
        <v>259</v>
      </c>
      <c r="E774" s="148" t="s">
        <v>259</v>
      </c>
      <c r="F774" s="148" t="s">
        <v>259</v>
      </c>
      <c r="G774" s="148" t="s">
        <v>259</v>
      </c>
      <c r="H774" s="148" t="s">
        <v>259</v>
      </c>
      <c r="I774" s="148" t="s">
        <v>259</v>
      </c>
      <c r="J774" s="148" t="s">
        <v>259</v>
      </c>
      <c r="K774" s="148" t="s">
        <v>259</v>
      </c>
      <c r="L774" s="5" t="s">
        <v>130</v>
      </c>
      <c r="M774" s="26">
        <f>SUM(M775:M780)</f>
        <v>22907.9</v>
      </c>
      <c r="N774" s="26">
        <f>SUM(N775:N780)</f>
        <v>22907.9</v>
      </c>
      <c r="O774" s="2"/>
      <c r="P774" s="2"/>
      <c r="Q774" s="2"/>
      <c r="R774" s="2"/>
      <c r="T774" s="30"/>
    </row>
    <row r="775" spans="1:20" ht="15.75" customHeight="1">
      <c r="A775" s="156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2">
        <v>2010</v>
      </c>
      <c r="M775" s="26">
        <f aca="true" t="shared" si="76" ref="M775:R775">M762+M768+M755</f>
        <v>6313.6</v>
      </c>
      <c r="N775" s="26">
        <f t="shared" si="76"/>
        <v>6313.6</v>
      </c>
      <c r="O775" s="26">
        <f t="shared" si="76"/>
        <v>0</v>
      </c>
      <c r="P775" s="26">
        <f t="shared" si="76"/>
        <v>0</v>
      </c>
      <c r="Q775" s="26">
        <f t="shared" si="76"/>
        <v>0</v>
      </c>
      <c r="R775" s="26">
        <f t="shared" si="76"/>
        <v>0</v>
      </c>
      <c r="T775" s="30"/>
    </row>
    <row r="776" spans="1:20" ht="15.75" customHeight="1">
      <c r="A776" s="156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2">
        <v>2011</v>
      </c>
      <c r="M776" s="26">
        <f aca="true" t="shared" si="77" ref="M776:O780">M763+M769+M756</f>
        <v>9409.1</v>
      </c>
      <c r="N776" s="26">
        <f t="shared" si="77"/>
        <v>9409.1</v>
      </c>
      <c r="O776" s="26">
        <f t="shared" si="77"/>
        <v>0</v>
      </c>
      <c r="P776" s="2"/>
      <c r="Q776" s="2"/>
      <c r="R776" s="2"/>
      <c r="T776" s="30"/>
    </row>
    <row r="777" spans="1:20" ht="15.75" customHeight="1">
      <c r="A777" s="156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2">
        <v>2012</v>
      </c>
      <c r="M777" s="26">
        <f t="shared" si="77"/>
        <v>1521.8</v>
      </c>
      <c r="N777" s="26">
        <f t="shared" si="77"/>
        <v>1521.8</v>
      </c>
      <c r="O777" s="26">
        <f t="shared" si="77"/>
        <v>0</v>
      </c>
      <c r="P777" s="2"/>
      <c r="Q777" s="2"/>
      <c r="R777" s="2"/>
      <c r="T777" s="30"/>
    </row>
    <row r="778" spans="1:20" ht="15.75" customHeight="1">
      <c r="A778" s="156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2">
        <v>2013</v>
      </c>
      <c r="M778" s="26">
        <f t="shared" si="77"/>
        <v>1654.8</v>
      </c>
      <c r="N778" s="26">
        <f t="shared" si="77"/>
        <v>1654.8</v>
      </c>
      <c r="O778" s="26">
        <f t="shared" si="77"/>
        <v>0</v>
      </c>
      <c r="P778" s="2"/>
      <c r="Q778" s="2"/>
      <c r="R778" s="2"/>
      <c r="T778" s="30"/>
    </row>
    <row r="779" spans="1:20" ht="15.75" customHeight="1">
      <c r="A779" s="156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2">
        <v>2014</v>
      </c>
      <c r="M779" s="26">
        <f t="shared" si="77"/>
        <v>1811.7</v>
      </c>
      <c r="N779" s="26">
        <f t="shared" si="77"/>
        <v>1811.7</v>
      </c>
      <c r="O779" s="26">
        <f t="shared" si="77"/>
        <v>0</v>
      </c>
      <c r="P779" s="2"/>
      <c r="Q779" s="2"/>
      <c r="R779" s="2"/>
      <c r="T779" s="30"/>
    </row>
    <row r="780" spans="1:20" ht="20.25" customHeight="1">
      <c r="A780" s="138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2">
        <v>2015</v>
      </c>
      <c r="M780" s="26">
        <f t="shared" si="77"/>
        <v>2196.9</v>
      </c>
      <c r="N780" s="26">
        <f t="shared" si="77"/>
        <v>2196.9</v>
      </c>
      <c r="O780" s="26">
        <f t="shared" si="77"/>
        <v>0</v>
      </c>
      <c r="P780" s="2"/>
      <c r="Q780" s="2"/>
      <c r="R780" s="2"/>
      <c r="T780" s="30"/>
    </row>
    <row r="781" spans="1:20" ht="18.75">
      <c r="A781" s="210" t="s">
        <v>306</v>
      </c>
      <c r="B781" s="172"/>
      <c r="C781" s="172"/>
      <c r="D781" s="172"/>
      <c r="E781" s="172"/>
      <c r="F781" s="172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2"/>
      <c r="R781" s="173"/>
      <c r="T781" s="30"/>
    </row>
    <row r="782" spans="1:20" ht="41.25" customHeight="1">
      <c r="A782" s="136" t="s">
        <v>290</v>
      </c>
      <c r="B782" s="3" t="s">
        <v>25</v>
      </c>
      <c r="C782" s="11">
        <v>1300</v>
      </c>
      <c r="D782" s="11">
        <v>125</v>
      </c>
      <c r="E782" s="23">
        <v>185</v>
      </c>
      <c r="F782" s="23">
        <v>215</v>
      </c>
      <c r="G782" s="23">
        <v>235</v>
      </c>
      <c r="H782" s="23">
        <v>255</v>
      </c>
      <c r="I782" s="23">
        <v>285</v>
      </c>
      <c r="J782" s="136" t="s">
        <v>289</v>
      </c>
      <c r="K782" s="146" t="s">
        <v>66</v>
      </c>
      <c r="L782" s="11">
        <v>2010</v>
      </c>
      <c r="M782" s="11">
        <f aca="true" t="shared" si="78" ref="M782:M787">N782+O782+P782+Q782+R782</f>
        <v>301000</v>
      </c>
      <c r="N782" s="11">
        <v>85999</v>
      </c>
      <c r="O782" s="11"/>
      <c r="P782" s="11"/>
      <c r="Q782" s="11">
        <v>163488</v>
      </c>
      <c r="R782" s="11">
        <v>51513</v>
      </c>
      <c r="T782" s="30"/>
    </row>
    <row r="783" spans="1:20" ht="48.75" customHeight="1">
      <c r="A783" s="136"/>
      <c r="B783" s="3" t="s">
        <v>23</v>
      </c>
      <c r="C783" s="11">
        <v>2290</v>
      </c>
      <c r="D783" s="11">
        <v>285</v>
      </c>
      <c r="E783" s="23">
        <v>345</v>
      </c>
      <c r="F783" s="23">
        <v>375</v>
      </c>
      <c r="G783" s="23">
        <v>385</v>
      </c>
      <c r="H783" s="23">
        <v>410</v>
      </c>
      <c r="I783" s="23">
        <v>490</v>
      </c>
      <c r="J783" s="136"/>
      <c r="K783" s="146"/>
      <c r="L783" s="11">
        <v>2011</v>
      </c>
      <c r="M783" s="11">
        <f t="shared" si="78"/>
        <v>540050</v>
      </c>
      <c r="N783" s="11">
        <v>151000</v>
      </c>
      <c r="O783" s="11"/>
      <c r="P783" s="11"/>
      <c r="Q783" s="11">
        <v>278705</v>
      </c>
      <c r="R783" s="11">
        <v>110345</v>
      </c>
      <c r="T783" s="30"/>
    </row>
    <row r="784" spans="1:20" ht="27.75" customHeight="1">
      <c r="A784" s="136"/>
      <c r="B784" s="139" t="s">
        <v>24</v>
      </c>
      <c r="C784" s="143">
        <v>6781</v>
      </c>
      <c r="D784" s="143">
        <v>885</v>
      </c>
      <c r="E784" s="146">
        <v>1100</v>
      </c>
      <c r="F784" s="146">
        <v>1135</v>
      </c>
      <c r="G784" s="146">
        <v>1175</v>
      </c>
      <c r="H784" s="146">
        <v>1211</v>
      </c>
      <c r="I784" s="146">
        <v>1275</v>
      </c>
      <c r="J784" s="136"/>
      <c r="K784" s="146"/>
      <c r="L784" s="11">
        <v>2012</v>
      </c>
      <c r="M784" s="11">
        <f t="shared" si="78"/>
        <v>633997</v>
      </c>
      <c r="N784" s="11">
        <v>159111</v>
      </c>
      <c r="O784" s="11"/>
      <c r="P784" s="11"/>
      <c r="Q784" s="11">
        <v>347041</v>
      </c>
      <c r="R784" s="11">
        <v>127845</v>
      </c>
      <c r="T784" s="30"/>
    </row>
    <row r="785" spans="1:20" ht="19.5" customHeight="1">
      <c r="A785" s="136"/>
      <c r="B785" s="139"/>
      <c r="C785" s="143"/>
      <c r="D785" s="143"/>
      <c r="E785" s="146"/>
      <c r="F785" s="146"/>
      <c r="G785" s="146"/>
      <c r="H785" s="146"/>
      <c r="I785" s="146"/>
      <c r="J785" s="136"/>
      <c r="K785" s="146"/>
      <c r="L785" s="11">
        <v>2013</v>
      </c>
      <c r="M785" s="11">
        <f t="shared" si="78"/>
        <v>700552</v>
      </c>
      <c r="N785" s="11">
        <v>171777</v>
      </c>
      <c r="O785" s="11"/>
      <c r="P785" s="11"/>
      <c r="Q785" s="11">
        <v>391449</v>
      </c>
      <c r="R785" s="11">
        <v>137326</v>
      </c>
      <c r="T785" s="30"/>
    </row>
    <row r="786" spans="1:20" ht="18" customHeight="1">
      <c r="A786" s="136"/>
      <c r="B786" s="139"/>
      <c r="C786" s="143"/>
      <c r="D786" s="143"/>
      <c r="E786" s="146"/>
      <c r="F786" s="146"/>
      <c r="G786" s="146"/>
      <c r="H786" s="146"/>
      <c r="I786" s="146"/>
      <c r="J786" s="136"/>
      <c r="K786" s="146"/>
      <c r="L786" s="11">
        <v>2014</v>
      </c>
      <c r="M786" s="11">
        <f t="shared" si="78"/>
        <v>743411</v>
      </c>
      <c r="N786" s="11">
        <v>195559</v>
      </c>
      <c r="O786" s="11"/>
      <c r="P786" s="11"/>
      <c r="Q786" s="11">
        <v>408733</v>
      </c>
      <c r="R786" s="11">
        <v>139119</v>
      </c>
      <c r="T786" s="30"/>
    </row>
    <row r="787" spans="1:20" ht="15.75" customHeight="1">
      <c r="A787" s="136"/>
      <c r="B787" s="139"/>
      <c r="C787" s="143"/>
      <c r="D787" s="143"/>
      <c r="E787" s="146"/>
      <c r="F787" s="146"/>
      <c r="G787" s="146"/>
      <c r="H787" s="146"/>
      <c r="I787" s="146"/>
      <c r="J787" s="136"/>
      <c r="K787" s="146"/>
      <c r="L787" s="11">
        <v>2015</v>
      </c>
      <c r="M787" s="11">
        <f t="shared" si="78"/>
        <v>942440</v>
      </c>
      <c r="N787" s="11">
        <v>301000</v>
      </c>
      <c r="O787" s="11"/>
      <c r="P787" s="11"/>
      <c r="Q787" s="11">
        <v>434100</v>
      </c>
      <c r="R787" s="11">
        <v>207340</v>
      </c>
      <c r="T787" s="30"/>
    </row>
    <row r="788" spans="1:20" ht="23.25" customHeight="1">
      <c r="A788" s="136" t="s">
        <v>196</v>
      </c>
      <c r="B788" s="139" t="s">
        <v>217</v>
      </c>
      <c r="C788" s="143">
        <v>96000</v>
      </c>
      <c r="D788" s="143">
        <v>11000</v>
      </c>
      <c r="E788" s="143">
        <v>11577</v>
      </c>
      <c r="F788" s="143">
        <v>11799</v>
      </c>
      <c r="G788" s="143">
        <v>11977</v>
      </c>
      <c r="H788" s="143">
        <v>21537</v>
      </c>
      <c r="I788" s="143">
        <v>28110</v>
      </c>
      <c r="J788" s="136" t="s">
        <v>161</v>
      </c>
      <c r="K788" s="146" t="s">
        <v>65</v>
      </c>
      <c r="L788" s="11">
        <v>2010</v>
      </c>
      <c r="M788" s="11">
        <f aca="true" t="shared" si="79" ref="M788:M793">N788+O788+P788+Q788+R788</f>
        <v>480000</v>
      </c>
      <c r="N788" s="11">
        <v>150000</v>
      </c>
      <c r="O788" s="11"/>
      <c r="P788" s="11"/>
      <c r="Q788" s="11">
        <v>240000</v>
      </c>
      <c r="R788" s="11">
        <v>90000</v>
      </c>
      <c r="T788" s="30"/>
    </row>
    <row r="789" spans="1:20" ht="29.25" customHeight="1">
      <c r="A789" s="136"/>
      <c r="B789" s="139"/>
      <c r="C789" s="143"/>
      <c r="D789" s="143"/>
      <c r="E789" s="143"/>
      <c r="F789" s="143"/>
      <c r="G789" s="143"/>
      <c r="H789" s="143"/>
      <c r="I789" s="143"/>
      <c r="J789" s="136"/>
      <c r="K789" s="146"/>
      <c r="L789" s="11">
        <v>2011</v>
      </c>
      <c r="M789" s="11">
        <f t="shared" si="79"/>
        <v>510000</v>
      </c>
      <c r="N789" s="11">
        <v>159990</v>
      </c>
      <c r="O789" s="11"/>
      <c r="P789" s="11"/>
      <c r="Q789" s="11">
        <v>291050</v>
      </c>
      <c r="R789" s="11">
        <v>58960</v>
      </c>
      <c r="T789" s="30"/>
    </row>
    <row r="790" spans="1:20" ht="16.5" customHeight="1">
      <c r="A790" s="136"/>
      <c r="B790" s="139"/>
      <c r="C790" s="143"/>
      <c r="D790" s="143"/>
      <c r="E790" s="143"/>
      <c r="F790" s="143"/>
      <c r="G790" s="143"/>
      <c r="H790" s="143"/>
      <c r="I790" s="143"/>
      <c r="J790" s="136"/>
      <c r="K790" s="146"/>
      <c r="L790" s="11">
        <v>2012</v>
      </c>
      <c r="M790" s="11">
        <f t="shared" si="79"/>
        <v>533000</v>
      </c>
      <c r="N790" s="11">
        <v>175550</v>
      </c>
      <c r="O790" s="11"/>
      <c r="P790" s="11"/>
      <c r="Q790" s="11">
        <v>314710</v>
      </c>
      <c r="R790" s="11">
        <v>42740</v>
      </c>
      <c r="T790" s="30"/>
    </row>
    <row r="791" spans="1:20" ht="15.75" customHeight="1">
      <c r="A791" s="136"/>
      <c r="B791" s="139"/>
      <c r="C791" s="143"/>
      <c r="D791" s="143"/>
      <c r="E791" s="143"/>
      <c r="F791" s="143"/>
      <c r="G791" s="143"/>
      <c r="H791" s="143"/>
      <c r="I791" s="143"/>
      <c r="J791" s="136"/>
      <c r="K791" s="146"/>
      <c r="L791" s="11">
        <v>2013</v>
      </c>
      <c r="M791" s="11">
        <f t="shared" si="79"/>
        <v>657800</v>
      </c>
      <c r="N791" s="11">
        <v>197990</v>
      </c>
      <c r="O791" s="11"/>
      <c r="P791" s="11"/>
      <c r="Q791" s="11">
        <v>340110</v>
      </c>
      <c r="R791" s="11">
        <v>119700</v>
      </c>
      <c r="T791" s="30"/>
    </row>
    <row r="792" spans="1:20" ht="14.25" customHeight="1">
      <c r="A792" s="136"/>
      <c r="B792" s="139"/>
      <c r="C792" s="143"/>
      <c r="D792" s="143"/>
      <c r="E792" s="143"/>
      <c r="F792" s="143"/>
      <c r="G792" s="143"/>
      <c r="H792" s="143"/>
      <c r="I792" s="143"/>
      <c r="J792" s="136"/>
      <c r="K792" s="146"/>
      <c r="L792" s="11">
        <v>2014</v>
      </c>
      <c r="M792" s="11">
        <f t="shared" si="79"/>
        <v>771100</v>
      </c>
      <c r="N792" s="11">
        <v>217770</v>
      </c>
      <c r="O792" s="11"/>
      <c r="P792" s="11"/>
      <c r="Q792" s="11">
        <v>366430</v>
      </c>
      <c r="R792" s="11">
        <v>186900</v>
      </c>
      <c r="T792" s="30"/>
    </row>
    <row r="793" spans="1:20" ht="19.5" customHeight="1">
      <c r="A793" s="136"/>
      <c r="B793" s="139"/>
      <c r="C793" s="143"/>
      <c r="D793" s="143"/>
      <c r="E793" s="143"/>
      <c r="F793" s="143"/>
      <c r="G793" s="143"/>
      <c r="H793" s="143"/>
      <c r="I793" s="143"/>
      <c r="J793" s="136"/>
      <c r="K793" s="146"/>
      <c r="L793" s="11">
        <v>2015</v>
      </c>
      <c r="M793" s="11">
        <f t="shared" si="79"/>
        <v>811500</v>
      </c>
      <c r="N793" s="11">
        <v>225970</v>
      </c>
      <c r="O793" s="11"/>
      <c r="P793" s="11"/>
      <c r="Q793" s="11">
        <v>382130</v>
      </c>
      <c r="R793" s="11">
        <v>203400</v>
      </c>
      <c r="T793" s="30"/>
    </row>
    <row r="794" spans="1:20" ht="0.75" customHeight="1" hidden="1">
      <c r="A794" s="151" t="s">
        <v>197</v>
      </c>
      <c r="B794" s="139" t="s">
        <v>218</v>
      </c>
      <c r="C794" s="143">
        <v>6</v>
      </c>
      <c r="D794" s="143">
        <v>1</v>
      </c>
      <c r="E794" s="143">
        <v>1</v>
      </c>
      <c r="F794" s="143">
        <v>1</v>
      </c>
      <c r="G794" s="143">
        <v>1</v>
      </c>
      <c r="H794" s="143">
        <v>1</v>
      </c>
      <c r="I794" s="143">
        <v>1</v>
      </c>
      <c r="J794" s="136" t="s">
        <v>167</v>
      </c>
      <c r="K794" s="146" t="s">
        <v>65</v>
      </c>
      <c r="L794" s="11"/>
      <c r="M794" s="1"/>
      <c r="N794" s="1"/>
      <c r="O794" s="11"/>
      <c r="P794" s="1"/>
      <c r="Q794" s="1"/>
      <c r="R794" s="1"/>
      <c r="T794" s="30"/>
    </row>
    <row r="795" spans="1:20" ht="15.75">
      <c r="A795" s="151"/>
      <c r="B795" s="139"/>
      <c r="C795" s="143"/>
      <c r="D795" s="143"/>
      <c r="E795" s="143"/>
      <c r="F795" s="143"/>
      <c r="G795" s="143"/>
      <c r="H795" s="143"/>
      <c r="I795" s="143"/>
      <c r="J795" s="136"/>
      <c r="K795" s="146"/>
      <c r="L795" s="11">
        <v>2010</v>
      </c>
      <c r="M795" s="11">
        <f aca="true" t="shared" si="80" ref="M795:M800">N795+O795+P795+Q795+R795</f>
        <v>29600</v>
      </c>
      <c r="N795" s="11">
        <v>8177</v>
      </c>
      <c r="O795" s="11"/>
      <c r="P795" s="11"/>
      <c r="Q795" s="11">
        <v>14554</v>
      </c>
      <c r="R795" s="11">
        <v>6869</v>
      </c>
      <c r="T795" s="30"/>
    </row>
    <row r="796" spans="1:20" ht="15.75">
      <c r="A796" s="151"/>
      <c r="B796" s="139"/>
      <c r="C796" s="143"/>
      <c r="D796" s="143"/>
      <c r="E796" s="143"/>
      <c r="F796" s="143"/>
      <c r="G796" s="143"/>
      <c r="H796" s="143"/>
      <c r="I796" s="143"/>
      <c r="J796" s="136"/>
      <c r="K796" s="146"/>
      <c r="L796" s="11">
        <v>2011</v>
      </c>
      <c r="M796" s="11">
        <f t="shared" si="80"/>
        <v>29600</v>
      </c>
      <c r="N796" s="11">
        <v>8177</v>
      </c>
      <c r="O796" s="11"/>
      <c r="P796" s="11"/>
      <c r="Q796" s="11">
        <v>14554</v>
      </c>
      <c r="R796" s="11">
        <v>6869</v>
      </c>
      <c r="T796" s="30"/>
    </row>
    <row r="797" spans="1:20" ht="15.75">
      <c r="A797" s="151"/>
      <c r="B797" s="139"/>
      <c r="C797" s="143"/>
      <c r="D797" s="143"/>
      <c r="E797" s="143"/>
      <c r="F797" s="143"/>
      <c r="G797" s="143"/>
      <c r="H797" s="143"/>
      <c r="I797" s="143"/>
      <c r="J797" s="136"/>
      <c r="K797" s="146"/>
      <c r="L797" s="11">
        <v>2012</v>
      </c>
      <c r="M797" s="11">
        <f t="shared" si="80"/>
        <v>29600</v>
      </c>
      <c r="N797" s="11">
        <v>8177</v>
      </c>
      <c r="O797" s="11"/>
      <c r="P797" s="11"/>
      <c r="Q797" s="11">
        <v>14554</v>
      </c>
      <c r="R797" s="11">
        <v>6869</v>
      </c>
      <c r="T797" s="30"/>
    </row>
    <row r="798" spans="1:20" ht="15.75">
      <c r="A798" s="151"/>
      <c r="B798" s="139"/>
      <c r="C798" s="143"/>
      <c r="D798" s="143"/>
      <c r="E798" s="143"/>
      <c r="F798" s="143"/>
      <c r="G798" s="143"/>
      <c r="H798" s="143"/>
      <c r="I798" s="143"/>
      <c r="J798" s="136"/>
      <c r="K798" s="146"/>
      <c r="L798" s="11">
        <v>2013</v>
      </c>
      <c r="M798" s="11">
        <f t="shared" si="80"/>
        <v>29600</v>
      </c>
      <c r="N798" s="11">
        <v>8177</v>
      </c>
      <c r="O798" s="11"/>
      <c r="P798" s="11"/>
      <c r="Q798" s="11">
        <v>14554</v>
      </c>
      <c r="R798" s="11">
        <v>6869</v>
      </c>
      <c r="T798" s="30"/>
    </row>
    <row r="799" spans="1:20" ht="15.75">
      <c r="A799" s="151"/>
      <c r="B799" s="139"/>
      <c r="C799" s="143"/>
      <c r="D799" s="143"/>
      <c r="E799" s="143"/>
      <c r="F799" s="143"/>
      <c r="G799" s="143"/>
      <c r="H799" s="143"/>
      <c r="I799" s="143"/>
      <c r="J799" s="136"/>
      <c r="K799" s="146"/>
      <c r="L799" s="11">
        <v>2014</v>
      </c>
      <c r="M799" s="11">
        <f t="shared" si="80"/>
        <v>29600</v>
      </c>
      <c r="N799" s="11">
        <v>8177</v>
      </c>
      <c r="O799" s="11"/>
      <c r="P799" s="11"/>
      <c r="Q799" s="11">
        <v>14554</v>
      </c>
      <c r="R799" s="11">
        <v>6869</v>
      </c>
      <c r="T799" s="30"/>
    </row>
    <row r="800" spans="1:20" ht="21" customHeight="1">
      <c r="A800" s="151"/>
      <c r="B800" s="139"/>
      <c r="C800" s="143"/>
      <c r="D800" s="143"/>
      <c r="E800" s="143"/>
      <c r="F800" s="143"/>
      <c r="G800" s="143"/>
      <c r="H800" s="143"/>
      <c r="I800" s="143"/>
      <c r="J800" s="136"/>
      <c r="K800" s="146"/>
      <c r="L800" s="11">
        <v>2015</v>
      </c>
      <c r="M800" s="11">
        <f t="shared" si="80"/>
        <v>29600</v>
      </c>
      <c r="N800" s="11">
        <v>8177</v>
      </c>
      <c r="O800" s="11"/>
      <c r="P800" s="11"/>
      <c r="Q800" s="11">
        <v>14554</v>
      </c>
      <c r="R800" s="11">
        <v>6869</v>
      </c>
      <c r="T800" s="30"/>
    </row>
    <row r="801" spans="1:20" ht="31.5" customHeight="1">
      <c r="A801" s="155" t="s">
        <v>144</v>
      </c>
      <c r="B801" s="148" t="s">
        <v>259</v>
      </c>
      <c r="C801" s="146" t="s">
        <v>259</v>
      </c>
      <c r="D801" s="146" t="s">
        <v>259</v>
      </c>
      <c r="E801" s="146" t="s">
        <v>259</v>
      </c>
      <c r="F801" s="146" t="s">
        <v>259</v>
      </c>
      <c r="G801" s="146" t="s">
        <v>259</v>
      </c>
      <c r="H801" s="146" t="s">
        <v>259</v>
      </c>
      <c r="I801" s="146" t="s">
        <v>259</v>
      </c>
      <c r="J801" s="146" t="s">
        <v>259</v>
      </c>
      <c r="K801" s="146" t="s">
        <v>259</v>
      </c>
      <c r="L801" s="5" t="s">
        <v>130</v>
      </c>
      <c r="M801" s="45">
        <f aca="true" t="shared" si="81" ref="M801:R801">SUM(M802:M807)</f>
        <v>7802450</v>
      </c>
      <c r="N801" s="45">
        <f t="shared" si="81"/>
        <v>2240778</v>
      </c>
      <c r="O801" s="45">
        <f t="shared" si="81"/>
        <v>0</v>
      </c>
      <c r="P801" s="45">
        <f t="shared" si="81"/>
        <v>0</v>
      </c>
      <c r="Q801" s="45">
        <f t="shared" si="81"/>
        <v>4045270</v>
      </c>
      <c r="R801" s="45">
        <f t="shared" si="81"/>
        <v>1516402</v>
      </c>
      <c r="T801" s="30"/>
    </row>
    <row r="802" spans="1:20" ht="19.5" customHeight="1">
      <c r="A802" s="156"/>
      <c r="B802" s="149"/>
      <c r="C802" s="146"/>
      <c r="D802" s="146"/>
      <c r="E802" s="146"/>
      <c r="F802" s="146"/>
      <c r="G802" s="146"/>
      <c r="H802" s="146"/>
      <c r="I802" s="146"/>
      <c r="J802" s="146"/>
      <c r="K802" s="146"/>
      <c r="L802" s="2">
        <v>2010</v>
      </c>
      <c r="M802" s="2">
        <f aca="true" t="shared" si="82" ref="M802:R802">M782+M788+M795</f>
        <v>810600</v>
      </c>
      <c r="N802" s="2">
        <f t="shared" si="82"/>
        <v>244176</v>
      </c>
      <c r="O802" s="2">
        <f t="shared" si="82"/>
        <v>0</v>
      </c>
      <c r="P802" s="2">
        <f t="shared" si="82"/>
        <v>0</v>
      </c>
      <c r="Q802" s="2">
        <f t="shared" si="82"/>
        <v>418042</v>
      </c>
      <c r="R802" s="2">
        <f t="shared" si="82"/>
        <v>148382</v>
      </c>
      <c r="T802" s="30"/>
    </row>
    <row r="803" spans="1:20" ht="19.5" customHeight="1">
      <c r="A803" s="156"/>
      <c r="B803" s="149"/>
      <c r="C803" s="146"/>
      <c r="D803" s="146"/>
      <c r="E803" s="146"/>
      <c r="F803" s="146"/>
      <c r="G803" s="146"/>
      <c r="H803" s="146"/>
      <c r="I803" s="146"/>
      <c r="J803" s="146"/>
      <c r="K803" s="146"/>
      <c r="L803" s="2">
        <v>2011</v>
      </c>
      <c r="M803" s="2">
        <f aca="true" t="shared" si="83" ref="M803:R807">M783+M789+M796</f>
        <v>1079650</v>
      </c>
      <c r="N803" s="2">
        <f t="shared" si="83"/>
        <v>319167</v>
      </c>
      <c r="O803" s="2">
        <f t="shared" si="83"/>
        <v>0</v>
      </c>
      <c r="P803" s="2">
        <f t="shared" si="83"/>
        <v>0</v>
      </c>
      <c r="Q803" s="2">
        <f t="shared" si="83"/>
        <v>584309</v>
      </c>
      <c r="R803" s="2">
        <f t="shared" si="83"/>
        <v>176174</v>
      </c>
      <c r="T803" s="30"/>
    </row>
    <row r="804" spans="1:20" ht="19.5" customHeight="1">
      <c r="A804" s="156"/>
      <c r="B804" s="149"/>
      <c r="C804" s="146"/>
      <c r="D804" s="146"/>
      <c r="E804" s="146"/>
      <c r="F804" s="146"/>
      <c r="G804" s="146"/>
      <c r="H804" s="146"/>
      <c r="I804" s="146"/>
      <c r="J804" s="146"/>
      <c r="K804" s="146"/>
      <c r="L804" s="2">
        <v>2012</v>
      </c>
      <c r="M804" s="2">
        <f t="shared" si="83"/>
        <v>1196597</v>
      </c>
      <c r="N804" s="2">
        <f t="shared" si="83"/>
        <v>342838</v>
      </c>
      <c r="O804" s="2">
        <f t="shared" si="83"/>
        <v>0</v>
      </c>
      <c r="P804" s="2">
        <f t="shared" si="83"/>
        <v>0</v>
      </c>
      <c r="Q804" s="2">
        <f t="shared" si="83"/>
        <v>676305</v>
      </c>
      <c r="R804" s="2">
        <f t="shared" si="83"/>
        <v>177454</v>
      </c>
      <c r="T804" s="30"/>
    </row>
    <row r="805" spans="1:20" ht="19.5" customHeight="1">
      <c r="A805" s="156"/>
      <c r="B805" s="149"/>
      <c r="C805" s="146"/>
      <c r="D805" s="146"/>
      <c r="E805" s="146"/>
      <c r="F805" s="146"/>
      <c r="G805" s="146"/>
      <c r="H805" s="146"/>
      <c r="I805" s="146"/>
      <c r="J805" s="146"/>
      <c r="K805" s="146"/>
      <c r="L805" s="2">
        <v>2013</v>
      </c>
      <c r="M805" s="2">
        <f t="shared" si="83"/>
        <v>1387952</v>
      </c>
      <c r="N805" s="2">
        <f t="shared" si="83"/>
        <v>377944</v>
      </c>
      <c r="O805" s="2">
        <f t="shared" si="83"/>
        <v>0</v>
      </c>
      <c r="P805" s="2">
        <f t="shared" si="83"/>
        <v>0</v>
      </c>
      <c r="Q805" s="2">
        <f t="shared" si="83"/>
        <v>746113</v>
      </c>
      <c r="R805" s="2">
        <f t="shared" si="83"/>
        <v>263895</v>
      </c>
      <c r="T805" s="30"/>
    </row>
    <row r="806" spans="1:20" ht="19.5" customHeight="1">
      <c r="A806" s="156"/>
      <c r="B806" s="149"/>
      <c r="C806" s="146"/>
      <c r="D806" s="146"/>
      <c r="E806" s="146"/>
      <c r="F806" s="146"/>
      <c r="G806" s="146"/>
      <c r="H806" s="146"/>
      <c r="I806" s="146"/>
      <c r="J806" s="146"/>
      <c r="K806" s="146"/>
      <c r="L806" s="2">
        <v>2014</v>
      </c>
      <c r="M806" s="2">
        <f t="shared" si="83"/>
        <v>1544111</v>
      </c>
      <c r="N806" s="2">
        <f t="shared" si="83"/>
        <v>421506</v>
      </c>
      <c r="O806" s="2">
        <f t="shared" si="83"/>
        <v>0</v>
      </c>
      <c r="P806" s="2">
        <f t="shared" si="83"/>
        <v>0</v>
      </c>
      <c r="Q806" s="2">
        <f t="shared" si="83"/>
        <v>789717</v>
      </c>
      <c r="R806" s="2">
        <f t="shared" si="83"/>
        <v>332888</v>
      </c>
      <c r="T806" s="30"/>
    </row>
    <row r="807" spans="1:20" ht="19.5" customHeight="1">
      <c r="A807" s="138"/>
      <c r="B807" s="150"/>
      <c r="C807" s="146"/>
      <c r="D807" s="146"/>
      <c r="E807" s="146"/>
      <c r="F807" s="146"/>
      <c r="G807" s="146"/>
      <c r="H807" s="146"/>
      <c r="I807" s="146"/>
      <c r="J807" s="146"/>
      <c r="K807" s="146"/>
      <c r="L807" s="2">
        <v>2015</v>
      </c>
      <c r="M807" s="2">
        <f t="shared" si="83"/>
        <v>1783540</v>
      </c>
      <c r="N807" s="2">
        <f t="shared" si="83"/>
        <v>535147</v>
      </c>
      <c r="O807" s="2">
        <f t="shared" si="83"/>
        <v>0</v>
      </c>
      <c r="P807" s="2">
        <f t="shared" si="83"/>
        <v>0</v>
      </c>
      <c r="Q807" s="2">
        <f t="shared" si="83"/>
        <v>830784</v>
      </c>
      <c r="R807" s="2">
        <f t="shared" si="83"/>
        <v>417609</v>
      </c>
      <c r="T807" s="30"/>
    </row>
    <row r="808" spans="1:20" ht="19.5" customHeight="1">
      <c r="A808" s="112" t="s">
        <v>307</v>
      </c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57"/>
      <c r="T808" s="30"/>
    </row>
    <row r="809" spans="1:20" ht="31.5" customHeight="1">
      <c r="A809" s="136" t="s">
        <v>220</v>
      </c>
      <c r="B809" s="117" t="s">
        <v>219</v>
      </c>
      <c r="C809" s="143">
        <v>13</v>
      </c>
      <c r="D809" s="143"/>
      <c r="E809" s="146">
        <v>1</v>
      </c>
      <c r="F809" s="146">
        <v>2</v>
      </c>
      <c r="G809" s="146">
        <v>3</v>
      </c>
      <c r="H809" s="146">
        <v>3</v>
      </c>
      <c r="I809" s="146">
        <v>4</v>
      </c>
      <c r="J809" s="139" t="s">
        <v>282</v>
      </c>
      <c r="K809" s="146" t="s">
        <v>67</v>
      </c>
      <c r="L809" s="5" t="s">
        <v>130</v>
      </c>
      <c r="M809" s="2">
        <f aca="true" t="shared" si="84" ref="M809:R809">SUM(M810:M815)</f>
        <v>1697760</v>
      </c>
      <c r="N809" s="2">
        <f t="shared" si="84"/>
        <v>505522</v>
      </c>
      <c r="O809" s="2">
        <f t="shared" si="84"/>
        <v>0</v>
      </c>
      <c r="P809" s="2">
        <f t="shared" si="84"/>
        <v>0</v>
      </c>
      <c r="Q809" s="2">
        <f t="shared" si="84"/>
        <v>672921</v>
      </c>
      <c r="R809" s="2">
        <f t="shared" si="84"/>
        <v>519317</v>
      </c>
      <c r="T809" s="30"/>
    </row>
    <row r="810" spans="1:20" ht="19.5" customHeight="1">
      <c r="A810" s="136"/>
      <c r="B810" s="117"/>
      <c r="C810" s="143"/>
      <c r="D810" s="143"/>
      <c r="E810" s="146"/>
      <c r="F810" s="146"/>
      <c r="G810" s="146"/>
      <c r="H810" s="146"/>
      <c r="I810" s="146"/>
      <c r="J810" s="139"/>
      <c r="K810" s="146"/>
      <c r="L810" s="11">
        <v>2010</v>
      </c>
      <c r="M810" s="11"/>
      <c r="N810" s="11"/>
      <c r="O810" s="11"/>
      <c r="P810" s="11"/>
      <c r="Q810" s="11"/>
      <c r="R810" s="11"/>
      <c r="T810" s="30"/>
    </row>
    <row r="811" spans="1:20" ht="19.5" customHeight="1">
      <c r="A811" s="136"/>
      <c r="B811" s="117"/>
      <c r="C811" s="143"/>
      <c r="D811" s="143"/>
      <c r="E811" s="146"/>
      <c r="F811" s="146"/>
      <c r="G811" s="146"/>
      <c r="H811" s="146"/>
      <c r="I811" s="146"/>
      <c r="J811" s="139"/>
      <c r="K811" s="146"/>
      <c r="L811" s="11">
        <v>2011</v>
      </c>
      <c r="M811" s="11">
        <f>N811+O811+P811+Q811+R811</f>
        <v>190920</v>
      </c>
      <c r="N811" s="11">
        <v>57191</v>
      </c>
      <c r="O811" s="11"/>
      <c r="P811" s="11"/>
      <c r="Q811" s="11">
        <v>84097</v>
      </c>
      <c r="R811" s="11">
        <v>49632</v>
      </c>
      <c r="T811" s="30"/>
    </row>
    <row r="812" spans="1:20" ht="19.5" customHeight="1">
      <c r="A812" s="136"/>
      <c r="B812" s="117"/>
      <c r="C812" s="143"/>
      <c r="D812" s="143"/>
      <c r="E812" s="146"/>
      <c r="F812" s="146"/>
      <c r="G812" s="146"/>
      <c r="H812" s="146"/>
      <c r="I812" s="146"/>
      <c r="J812" s="139"/>
      <c r="K812" s="146"/>
      <c r="L812" s="11">
        <v>2012</v>
      </c>
      <c r="M812" s="11">
        <f>N812+O812+P812+Q812+R812</f>
        <v>291000</v>
      </c>
      <c r="N812" s="11">
        <v>85909</v>
      </c>
      <c r="O812" s="11"/>
      <c r="P812" s="11"/>
      <c r="Q812" s="11">
        <v>110383</v>
      </c>
      <c r="R812" s="11">
        <v>94708</v>
      </c>
      <c r="T812" s="30"/>
    </row>
    <row r="813" spans="1:20" ht="19.5" customHeight="1">
      <c r="A813" s="136"/>
      <c r="B813" s="117"/>
      <c r="C813" s="143"/>
      <c r="D813" s="143"/>
      <c r="E813" s="146"/>
      <c r="F813" s="146"/>
      <c r="G813" s="146"/>
      <c r="H813" s="146"/>
      <c r="I813" s="146"/>
      <c r="J813" s="139"/>
      <c r="K813" s="146"/>
      <c r="L813" s="11">
        <v>2013</v>
      </c>
      <c r="M813" s="11">
        <f>N813+O813+P813+Q813+R813</f>
        <v>319800</v>
      </c>
      <c r="N813" s="11">
        <v>91979</v>
      </c>
      <c r="O813" s="11"/>
      <c r="P813" s="11"/>
      <c r="Q813" s="11">
        <v>117669</v>
      </c>
      <c r="R813" s="11">
        <v>110152</v>
      </c>
      <c r="T813" s="30"/>
    </row>
    <row r="814" spans="1:20" ht="19.5" customHeight="1">
      <c r="A814" s="136"/>
      <c r="B814" s="117"/>
      <c r="C814" s="143"/>
      <c r="D814" s="143"/>
      <c r="E814" s="146"/>
      <c r="F814" s="146"/>
      <c r="G814" s="146"/>
      <c r="H814" s="146"/>
      <c r="I814" s="146"/>
      <c r="J814" s="139"/>
      <c r="K814" s="146"/>
      <c r="L814" s="11">
        <v>2014</v>
      </c>
      <c r="M814" s="11">
        <f>N814+O814+P814+Q814+R814</f>
        <v>348600</v>
      </c>
      <c r="N814" s="11">
        <v>101777</v>
      </c>
      <c r="O814" s="11"/>
      <c r="P814" s="11"/>
      <c r="Q814" s="11">
        <v>135962</v>
      </c>
      <c r="R814" s="11">
        <v>110861</v>
      </c>
      <c r="T814" s="30"/>
    </row>
    <row r="815" spans="1:20" ht="18" customHeight="1">
      <c r="A815" s="136"/>
      <c r="B815" s="117"/>
      <c r="C815" s="143"/>
      <c r="D815" s="143"/>
      <c r="E815" s="146"/>
      <c r="F815" s="146"/>
      <c r="G815" s="146"/>
      <c r="H815" s="146"/>
      <c r="I815" s="146"/>
      <c r="J815" s="139"/>
      <c r="K815" s="146"/>
      <c r="L815" s="11">
        <v>2015</v>
      </c>
      <c r="M815" s="11">
        <v>547440</v>
      </c>
      <c r="N815" s="11">
        <v>168666</v>
      </c>
      <c r="O815" s="11"/>
      <c r="P815" s="11"/>
      <c r="Q815" s="11">
        <v>224810</v>
      </c>
      <c r="R815" s="11">
        <v>153964</v>
      </c>
      <c r="T815" s="30"/>
    </row>
    <row r="816" spans="1:20" ht="2.25" customHeight="1" hidden="1">
      <c r="A816" s="151" t="s">
        <v>175</v>
      </c>
      <c r="B816" s="139" t="s">
        <v>162</v>
      </c>
      <c r="C816" s="143">
        <v>6</v>
      </c>
      <c r="D816" s="143">
        <v>1</v>
      </c>
      <c r="E816" s="143">
        <v>1</v>
      </c>
      <c r="F816" s="143">
        <v>1</v>
      </c>
      <c r="G816" s="143">
        <v>1</v>
      </c>
      <c r="H816" s="143">
        <v>1</v>
      </c>
      <c r="I816" s="143">
        <v>1</v>
      </c>
      <c r="J816" s="136" t="s">
        <v>167</v>
      </c>
      <c r="K816" s="146" t="s">
        <v>114</v>
      </c>
      <c r="L816" s="11"/>
      <c r="M816" s="1"/>
      <c r="N816" s="1"/>
      <c r="O816" s="11"/>
      <c r="P816" s="1"/>
      <c r="Q816" s="1"/>
      <c r="R816" s="1"/>
      <c r="T816" s="30"/>
    </row>
    <row r="817" spans="1:20" ht="15.75" hidden="1">
      <c r="A817" s="151"/>
      <c r="B817" s="139"/>
      <c r="C817" s="143"/>
      <c r="D817" s="143"/>
      <c r="E817" s="143"/>
      <c r="F817" s="143"/>
      <c r="G817" s="143"/>
      <c r="H817" s="143"/>
      <c r="I817" s="143"/>
      <c r="J817" s="136"/>
      <c r="K817" s="146"/>
      <c r="L817" s="11">
        <v>2010</v>
      </c>
      <c r="M817" s="11"/>
      <c r="N817" s="11"/>
      <c r="O817" s="11"/>
      <c r="P817" s="11"/>
      <c r="Q817" s="11"/>
      <c r="R817" s="11"/>
      <c r="T817" s="30"/>
    </row>
    <row r="818" spans="1:20" ht="15.75" hidden="1">
      <c r="A818" s="151"/>
      <c r="B818" s="139"/>
      <c r="C818" s="143"/>
      <c r="D818" s="143"/>
      <c r="E818" s="143"/>
      <c r="F818" s="143"/>
      <c r="G818" s="143"/>
      <c r="H818" s="143"/>
      <c r="I818" s="143"/>
      <c r="J818" s="136"/>
      <c r="K818" s="146"/>
      <c r="L818" s="11">
        <v>2011</v>
      </c>
      <c r="M818" s="11"/>
      <c r="N818" s="11"/>
      <c r="O818" s="11"/>
      <c r="P818" s="11"/>
      <c r="Q818" s="11"/>
      <c r="R818" s="11"/>
      <c r="T818" s="30"/>
    </row>
    <row r="819" spans="1:20" ht="15.75" hidden="1">
      <c r="A819" s="151"/>
      <c r="B819" s="139"/>
      <c r="C819" s="143"/>
      <c r="D819" s="143"/>
      <c r="E819" s="143"/>
      <c r="F819" s="143"/>
      <c r="G819" s="143"/>
      <c r="H819" s="143"/>
      <c r="I819" s="143"/>
      <c r="J819" s="136"/>
      <c r="K819" s="146"/>
      <c r="L819" s="11">
        <v>2012</v>
      </c>
      <c r="M819" s="11"/>
      <c r="N819" s="11"/>
      <c r="O819" s="11"/>
      <c r="P819" s="11"/>
      <c r="Q819" s="11"/>
      <c r="R819" s="11"/>
      <c r="T819" s="30"/>
    </row>
    <row r="820" spans="1:20" ht="15.75" hidden="1">
      <c r="A820" s="151"/>
      <c r="B820" s="139"/>
      <c r="C820" s="143"/>
      <c r="D820" s="143"/>
      <c r="E820" s="143"/>
      <c r="F820" s="143"/>
      <c r="G820" s="143"/>
      <c r="H820" s="143"/>
      <c r="I820" s="143"/>
      <c r="J820" s="136"/>
      <c r="K820" s="146"/>
      <c r="L820" s="11">
        <v>2013</v>
      </c>
      <c r="M820" s="11"/>
      <c r="N820" s="11"/>
      <c r="O820" s="11"/>
      <c r="P820" s="11"/>
      <c r="Q820" s="11"/>
      <c r="R820" s="11"/>
      <c r="T820" s="30"/>
    </row>
    <row r="821" spans="1:20" ht="15.75" hidden="1">
      <c r="A821" s="151"/>
      <c r="B821" s="139"/>
      <c r="C821" s="143"/>
      <c r="D821" s="143"/>
      <c r="E821" s="143"/>
      <c r="F821" s="143"/>
      <c r="G821" s="143"/>
      <c r="H821" s="143"/>
      <c r="I821" s="143"/>
      <c r="J821" s="136"/>
      <c r="K821" s="146"/>
      <c r="L821" s="11">
        <v>2014</v>
      </c>
      <c r="M821" s="11"/>
      <c r="N821" s="11"/>
      <c r="O821" s="11"/>
      <c r="P821" s="11"/>
      <c r="Q821" s="11"/>
      <c r="R821" s="11"/>
      <c r="T821" s="30"/>
    </row>
    <row r="822" spans="1:20" ht="15.75" hidden="1">
      <c r="A822" s="151"/>
      <c r="B822" s="139"/>
      <c r="C822" s="143"/>
      <c r="D822" s="143"/>
      <c r="E822" s="143"/>
      <c r="F822" s="143"/>
      <c r="G822" s="143"/>
      <c r="H822" s="143"/>
      <c r="I822" s="143"/>
      <c r="J822" s="136"/>
      <c r="K822" s="146"/>
      <c r="L822" s="11">
        <v>2015</v>
      </c>
      <c r="M822" s="11"/>
      <c r="N822" s="11"/>
      <c r="O822" s="11"/>
      <c r="P822" s="11"/>
      <c r="Q822" s="11"/>
      <c r="R822" s="11"/>
      <c r="T822" s="30"/>
    </row>
    <row r="823" spans="1:20" ht="15.75" hidden="1">
      <c r="A823" s="124" t="s">
        <v>144</v>
      </c>
      <c r="B823" s="247"/>
      <c r="C823" s="124"/>
      <c r="D823" s="124"/>
      <c r="E823" s="124"/>
      <c r="F823" s="124"/>
      <c r="G823" s="124"/>
      <c r="H823" s="124"/>
      <c r="I823" s="124"/>
      <c r="J823" s="124"/>
      <c r="K823" s="146"/>
      <c r="L823" s="2"/>
      <c r="M823" s="2"/>
      <c r="N823" s="2"/>
      <c r="O823" s="2"/>
      <c r="P823" s="2"/>
      <c r="Q823" s="2"/>
      <c r="R823" s="2"/>
      <c r="T823" s="30"/>
    </row>
    <row r="824" spans="1:20" ht="15.75" hidden="1">
      <c r="A824" s="124"/>
      <c r="B824" s="247"/>
      <c r="C824" s="124"/>
      <c r="D824" s="124"/>
      <c r="E824" s="124"/>
      <c r="F824" s="124"/>
      <c r="G824" s="124"/>
      <c r="H824" s="124"/>
      <c r="I824" s="124"/>
      <c r="J824" s="124"/>
      <c r="K824" s="146"/>
      <c r="L824" s="2"/>
      <c r="M824" s="2"/>
      <c r="N824" s="2"/>
      <c r="O824" s="2"/>
      <c r="P824" s="2"/>
      <c r="Q824" s="2"/>
      <c r="R824" s="2"/>
      <c r="T824" s="30"/>
    </row>
    <row r="825" spans="1:20" ht="15.75" hidden="1">
      <c r="A825" s="124"/>
      <c r="B825" s="247"/>
      <c r="C825" s="124"/>
      <c r="D825" s="124"/>
      <c r="E825" s="124"/>
      <c r="F825" s="124"/>
      <c r="G825" s="124"/>
      <c r="H825" s="124"/>
      <c r="I825" s="124"/>
      <c r="J825" s="124"/>
      <c r="K825" s="146"/>
      <c r="L825" s="2"/>
      <c r="M825" s="2"/>
      <c r="N825" s="2"/>
      <c r="O825" s="2"/>
      <c r="P825" s="2"/>
      <c r="Q825" s="2"/>
      <c r="R825" s="2"/>
      <c r="T825" s="30"/>
    </row>
    <row r="826" spans="1:20" ht="15.75" hidden="1">
      <c r="A826" s="124"/>
      <c r="B826" s="247"/>
      <c r="C826" s="124"/>
      <c r="D826" s="124"/>
      <c r="E826" s="124"/>
      <c r="F826" s="124"/>
      <c r="G826" s="124"/>
      <c r="H826" s="124"/>
      <c r="I826" s="124"/>
      <c r="J826" s="124"/>
      <c r="K826" s="146"/>
      <c r="L826" s="2"/>
      <c r="M826" s="2"/>
      <c r="N826" s="2"/>
      <c r="O826" s="2"/>
      <c r="P826" s="2"/>
      <c r="Q826" s="2"/>
      <c r="R826" s="2"/>
      <c r="T826" s="30"/>
    </row>
    <row r="827" spans="1:20" ht="15.75" hidden="1">
      <c r="A827" s="124"/>
      <c r="B827" s="247"/>
      <c r="C827" s="124"/>
      <c r="D827" s="124"/>
      <c r="E827" s="124"/>
      <c r="F827" s="124"/>
      <c r="G827" s="124"/>
      <c r="H827" s="124"/>
      <c r="I827" s="124"/>
      <c r="J827" s="124"/>
      <c r="K827" s="146"/>
      <c r="L827" s="2"/>
      <c r="M827" s="2"/>
      <c r="N827" s="2"/>
      <c r="O827" s="2"/>
      <c r="P827" s="2"/>
      <c r="Q827" s="2"/>
      <c r="R827" s="2"/>
      <c r="T827" s="30"/>
    </row>
    <row r="828" spans="1:20" ht="21" customHeight="1" hidden="1">
      <c r="A828" s="124"/>
      <c r="B828" s="247"/>
      <c r="C828" s="124"/>
      <c r="D828" s="124"/>
      <c r="E828" s="124"/>
      <c r="F828" s="124"/>
      <c r="G828" s="124"/>
      <c r="H828" s="124"/>
      <c r="I828" s="124"/>
      <c r="J828" s="124"/>
      <c r="K828" s="146"/>
      <c r="L828" s="2"/>
      <c r="M828" s="2"/>
      <c r="N828" s="2"/>
      <c r="O828" s="2"/>
      <c r="P828" s="2"/>
      <c r="Q828" s="2"/>
      <c r="R828" s="2"/>
      <c r="T828" s="30"/>
    </row>
    <row r="829" spans="1:20" ht="68.25" customHeight="1">
      <c r="A829" s="221" t="s">
        <v>313</v>
      </c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3"/>
      <c r="T829" s="30"/>
    </row>
    <row r="830" spans="1:21" s="32" customFormat="1" ht="15.75" hidden="1">
      <c r="A830" s="209" t="s">
        <v>221</v>
      </c>
      <c r="B830" s="209" t="s">
        <v>26</v>
      </c>
      <c r="C830" s="145">
        <v>14</v>
      </c>
      <c r="D830" s="145"/>
      <c r="E830" s="145">
        <v>2</v>
      </c>
      <c r="F830" s="145">
        <v>3</v>
      </c>
      <c r="G830" s="145">
        <v>3</v>
      </c>
      <c r="H830" s="145">
        <v>3</v>
      </c>
      <c r="I830" s="145">
        <v>3</v>
      </c>
      <c r="J830" s="209" t="s">
        <v>102</v>
      </c>
      <c r="K830" s="293" t="s">
        <v>392</v>
      </c>
      <c r="L830" s="6"/>
      <c r="M830" s="4"/>
      <c r="N830" s="4"/>
      <c r="O830" s="4"/>
      <c r="P830" s="4"/>
      <c r="Q830" s="4"/>
      <c r="R830" s="4"/>
      <c r="T830" s="30"/>
      <c r="U830"/>
    </row>
    <row r="831" spans="1:21" s="32" customFormat="1" ht="15.75">
      <c r="A831" s="209"/>
      <c r="B831" s="209"/>
      <c r="C831" s="145"/>
      <c r="D831" s="145"/>
      <c r="E831" s="145"/>
      <c r="F831" s="145"/>
      <c r="G831" s="145"/>
      <c r="H831" s="145"/>
      <c r="I831" s="145"/>
      <c r="J831" s="209"/>
      <c r="K831" s="110"/>
      <c r="L831" s="6">
        <v>2010</v>
      </c>
      <c r="M831" s="6"/>
      <c r="N831" s="6"/>
      <c r="O831" s="6"/>
      <c r="P831" s="6"/>
      <c r="Q831" s="6"/>
      <c r="R831" s="6"/>
      <c r="T831" s="30"/>
      <c r="U831"/>
    </row>
    <row r="832" spans="1:21" s="32" customFormat="1" ht="15.75">
      <c r="A832" s="209"/>
      <c r="B832" s="209"/>
      <c r="C832" s="145"/>
      <c r="D832" s="145"/>
      <c r="E832" s="145"/>
      <c r="F832" s="145"/>
      <c r="G832" s="145"/>
      <c r="H832" s="145"/>
      <c r="I832" s="145"/>
      <c r="J832" s="209"/>
      <c r="K832" s="110"/>
      <c r="L832" s="6">
        <v>2011</v>
      </c>
      <c r="M832" s="6">
        <f>SUM(N832:R832)</f>
        <v>10</v>
      </c>
      <c r="N832" s="6"/>
      <c r="O832" s="6"/>
      <c r="P832" s="6">
        <v>10</v>
      </c>
      <c r="Q832" s="6"/>
      <c r="R832" s="6"/>
      <c r="T832" s="30"/>
      <c r="U832"/>
    </row>
    <row r="833" spans="1:21" s="32" customFormat="1" ht="15.75">
      <c r="A833" s="209"/>
      <c r="B833" s="209"/>
      <c r="C833" s="145"/>
      <c r="D833" s="145"/>
      <c r="E833" s="145"/>
      <c r="F833" s="145"/>
      <c r="G833" s="145"/>
      <c r="H833" s="145"/>
      <c r="I833" s="145"/>
      <c r="J833" s="209"/>
      <c r="K833" s="110"/>
      <c r="L833" s="6">
        <v>2012</v>
      </c>
      <c r="M833" s="6">
        <f>SUM(N833:R833)</f>
        <v>10</v>
      </c>
      <c r="N833" s="6"/>
      <c r="O833" s="6"/>
      <c r="P833" s="6">
        <v>10</v>
      </c>
      <c r="Q833" s="6"/>
      <c r="R833" s="6"/>
      <c r="T833" s="30"/>
      <c r="U833"/>
    </row>
    <row r="834" spans="1:21" s="32" customFormat="1" ht="15.75">
      <c r="A834" s="209"/>
      <c r="B834" s="209"/>
      <c r="C834" s="145"/>
      <c r="D834" s="145"/>
      <c r="E834" s="145"/>
      <c r="F834" s="145"/>
      <c r="G834" s="145"/>
      <c r="H834" s="145"/>
      <c r="I834" s="145"/>
      <c r="J834" s="209"/>
      <c r="K834" s="110"/>
      <c r="L834" s="6">
        <v>2013</v>
      </c>
      <c r="M834" s="6">
        <f>SUM(N834:R834)</f>
        <v>10</v>
      </c>
      <c r="N834" s="6"/>
      <c r="O834" s="6"/>
      <c r="P834" s="6">
        <v>10</v>
      </c>
      <c r="Q834" s="6"/>
      <c r="R834" s="6"/>
      <c r="T834" s="30"/>
      <c r="U834"/>
    </row>
    <row r="835" spans="1:21" s="32" customFormat="1" ht="15.75">
      <c r="A835" s="209"/>
      <c r="B835" s="209"/>
      <c r="C835" s="145"/>
      <c r="D835" s="145"/>
      <c r="E835" s="145"/>
      <c r="F835" s="145"/>
      <c r="G835" s="145"/>
      <c r="H835" s="145"/>
      <c r="I835" s="145"/>
      <c r="J835" s="209"/>
      <c r="K835" s="110"/>
      <c r="L835" s="6">
        <v>2014</v>
      </c>
      <c r="M835" s="6">
        <f>SUM(N835:R835)</f>
        <v>10</v>
      </c>
      <c r="N835" s="6"/>
      <c r="O835" s="6"/>
      <c r="P835" s="6">
        <v>10</v>
      </c>
      <c r="Q835" s="6"/>
      <c r="R835" s="6"/>
      <c r="T835" s="30"/>
      <c r="U835"/>
    </row>
    <row r="836" spans="1:21" s="32" customFormat="1" ht="48" customHeight="1">
      <c r="A836" s="209"/>
      <c r="B836" s="209"/>
      <c r="C836" s="145"/>
      <c r="D836" s="145"/>
      <c r="E836" s="145"/>
      <c r="F836" s="145"/>
      <c r="G836" s="145"/>
      <c r="H836" s="145"/>
      <c r="I836" s="145"/>
      <c r="J836" s="209"/>
      <c r="K836" s="110"/>
      <c r="L836" s="6">
        <v>2015</v>
      </c>
      <c r="M836" s="6">
        <f>SUM(N836:R836)</f>
        <v>10</v>
      </c>
      <c r="N836" s="6"/>
      <c r="O836" s="6"/>
      <c r="P836" s="6">
        <v>10</v>
      </c>
      <c r="Q836" s="6"/>
      <c r="R836" s="6"/>
      <c r="T836" s="30"/>
      <c r="U836"/>
    </row>
    <row r="837" spans="1:21" s="32" customFormat="1" ht="0.75" customHeight="1" hidden="1">
      <c r="A837" s="209" t="s">
        <v>409</v>
      </c>
      <c r="B837" s="209" t="s">
        <v>129</v>
      </c>
      <c r="C837" s="145">
        <f>D837+E837+F837+G837+H837+I837</f>
        <v>70</v>
      </c>
      <c r="D837" s="145">
        <v>5</v>
      </c>
      <c r="E837" s="145">
        <v>7</v>
      </c>
      <c r="F837" s="145">
        <v>10</v>
      </c>
      <c r="G837" s="145">
        <v>13</v>
      </c>
      <c r="H837" s="145">
        <v>16</v>
      </c>
      <c r="I837" s="145">
        <v>19</v>
      </c>
      <c r="J837" s="209" t="s">
        <v>103</v>
      </c>
      <c r="K837" s="293" t="s">
        <v>392</v>
      </c>
      <c r="L837" s="6"/>
      <c r="M837" s="6"/>
      <c r="N837" s="6"/>
      <c r="O837" s="6"/>
      <c r="P837" s="6"/>
      <c r="Q837" s="6"/>
      <c r="R837" s="6"/>
      <c r="T837" s="30"/>
      <c r="U837"/>
    </row>
    <row r="838" spans="1:21" s="32" customFormat="1" ht="15.75">
      <c r="A838" s="209"/>
      <c r="B838" s="209"/>
      <c r="C838" s="145"/>
      <c r="D838" s="145"/>
      <c r="E838" s="145"/>
      <c r="F838" s="145"/>
      <c r="G838" s="145"/>
      <c r="H838" s="145"/>
      <c r="I838" s="145"/>
      <c r="J838" s="209"/>
      <c r="K838" s="110"/>
      <c r="L838" s="6">
        <v>2010</v>
      </c>
      <c r="M838" s="6">
        <f aca="true" t="shared" si="85" ref="M838:M843">SUM(N838:R838)</f>
        <v>400</v>
      </c>
      <c r="N838" s="6">
        <v>300</v>
      </c>
      <c r="O838" s="6"/>
      <c r="P838" s="6"/>
      <c r="Q838" s="6">
        <v>100</v>
      </c>
      <c r="R838" s="6"/>
      <c r="T838" s="30"/>
      <c r="U838"/>
    </row>
    <row r="839" spans="1:21" s="32" customFormat="1" ht="15.75">
      <c r="A839" s="209"/>
      <c r="B839" s="209"/>
      <c r="C839" s="145"/>
      <c r="D839" s="145"/>
      <c r="E839" s="145"/>
      <c r="F839" s="145"/>
      <c r="G839" s="145"/>
      <c r="H839" s="145"/>
      <c r="I839" s="145"/>
      <c r="J839" s="209"/>
      <c r="K839" s="110"/>
      <c r="L839" s="6">
        <v>2011</v>
      </c>
      <c r="M839" s="6">
        <f t="shared" si="85"/>
        <v>500</v>
      </c>
      <c r="N839" s="6">
        <v>400</v>
      </c>
      <c r="O839" s="6"/>
      <c r="P839" s="6"/>
      <c r="Q839" s="6">
        <v>100</v>
      </c>
      <c r="R839" s="6"/>
      <c r="T839" s="30"/>
      <c r="U839"/>
    </row>
    <row r="840" spans="1:21" s="32" customFormat="1" ht="15.75">
      <c r="A840" s="209"/>
      <c r="B840" s="209"/>
      <c r="C840" s="145"/>
      <c r="D840" s="145"/>
      <c r="E840" s="145"/>
      <c r="F840" s="145"/>
      <c r="G840" s="145"/>
      <c r="H840" s="145"/>
      <c r="I840" s="145"/>
      <c r="J840" s="209"/>
      <c r="K840" s="110"/>
      <c r="L840" s="6">
        <v>2012</v>
      </c>
      <c r="M840" s="6">
        <f t="shared" si="85"/>
        <v>650</v>
      </c>
      <c r="N840" s="6">
        <v>500</v>
      </c>
      <c r="O840" s="6"/>
      <c r="P840" s="6"/>
      <c r="Q840" s="6">
        <v>150</v>
      </c>
      <c r="R840" s="6"/>
      <c r="T840" s="30"/>
      <c r="U840"/>
    </row>
    <row r="841" spans="1:21" s="32" customFormat="1" ht="15.75">
      <c r="A841" s="209"/>
      <c r="B841" s="209"/>
      <c r="C841" s="145"/>
      <c r="D841" s="145"/>
      <c r="E841" s="145"/>
      <c r="F841" s="145"/>
      <c r="G841" s="145"/>
      <c r="H841" s="145"/>
      <c r="I841" s="145"/>
      <c r="J841" s="209"/>
      <c r="K841" s="110"/>
      <c r="L841" s="6">
        <v>2013</v>
      </c>
      <c r="M841" s="6">
        <f t="shared" si="85"/>
        <v>650</v>
      </c>
      <c r="N841" s="6">
        <v>500</v>
      </c>
      <c r="O841" s="6"/>
      <c r="P841" s="6"/>
      <c r="Q841" s="6">
        <v>150</v>
      </c>
      <c r="R841" s="6"/>
      <c r="T841" s="30"/>
      <c r="U841"/>
    </row>
    <row r="842" spans="1:21" s="32" customFormat="1" ht="15.75">
      <c r="A842" s="209"/>
      <c r="B842" s="209"/>
      <c r="C842" s="145"/>
      <c r="D842" s="145"/>
      <c r="E842" s="145"/>
      <c r="F842" s="145"/>
      <c r="G842" s="145"/>
      <c r="H842" s="145"/>
      <c r="I842" s="145"/>
      <c r="J842" s="209"/>
      <c r="K842" s="110"/>
      <c r="L842" s="6">
        <v>2014</v>
      </c>
      <c r="M842" s="6">
        <f t="shared" si="85"/>
        <v>800</v>
      </c>
      <c r="N842" s="6">
        <v>600</v>
      </c>
      <c r="O842" s="6"/>
      <c r="P842" s="6"/>
      <c r="Q842" s="6">
        <v>200</v>
      </c>
      <c r="R842" s="6"/>
      <c r="T842" s="30"/>
      <c r="U842"/>
    </row>
    <row r="843" spans="1:21" s="32" customFormat="1" ht="36" customHeight="1">
      <c r="A843" s="209"/>
      <c r="B843" s="209"/>
      <c r="C843" s="145"/>
      <c r="D843" s="145"/>
      <c r="E843" s="145"/>
      <c r="F843" s="145"/>
      <c r="G843" s="145"/>
      <c r="H843" s="145"/>
      <c r="I843" s="145"/>
      <c r="J843" s="209"/>
      <c r="K843" s="110"/>
      <c r="L843" s="6">
        <v>2015</v>
      </c>
      <c r="M843" s="6">
        <f t="shared" si="85"/>
        <v>950</v>
      </c>
      <c r="N843" s="6">
        <v>700</v>
      </c>
      <c r="O843" s="6"/>
      <c r="P843" s="6"/>
      <c r="Q843" s="6">
        <v>250</v>
      </c>
      <c r="R843" s="6"/>
      <c r="T843" s="30"/>
      <c r="U843"/>
    </row>
    <row r="844" spans="1:21" s="32" customFormat="1" ht="34.5" customHeight="1">
      <c r="A844" s="161" t="s">
        <v>104</v>
      </c>
      <c r="B844" s="125" t="s">
        <v>259</v>
      </c>
      <c r="C844" s="125" t="s">
        <v>259</v>
      </c>
      <c r="D844" s="125" t="s">
        <v>259</v>
      </c>
      <c r="E844" s="125" t="s">
        <v>259</v>
      </c>
      <c r="F844" s="125" t="s">
        <v>259</v>
      </c>
      <c r="G844" s="125" t="s">
        <v>259</v>
      </c>
      <c r="H844" s="125" t="s">
        <v>259</v>
      </c>
      <c r="I844" s="125" t="s">
        <v>259</v>
      </c>
      <c r="J844" s="125" t="s">
        <v>259</v>
      </c>
      <c r="K844" s="125" t="s">
        <v>259</v>
      </c>
      <c r="L844" s="5" t="s">
        <v>130</v>
      </c>
      <c r="M844" s="5">
        <f aca="true" t="shared" si="86" ref="M844:R844">SUM(M845:M850)</f>
        <v>4000</v>
      </c>
      <c r="N844" s="5">
        <f t="shared" si="86"/>
        <v>3000</v>
      </c>
      <c r="O844" s="5">
        <f t="shared" si="86"/>
        <v>0</v>
      </c>
      <c r="P844" s="5">
        <f t="shared" si="86"/>
        <v>50</v>
      </c>
      <c r="Q844" s="5">
        <f t="shared" si="86"/>
        <v>950</v>
      </c>
      <c r="R844" s="5">
        <f t="shared" si="86"/>
        <v>0</v>
      </c>
      <c r="T844" s="30"/>
      <c r="U844"/>
    </row>
    <row r="845" spans="1:21" s="32" customFormat="1" ht="15.75">
      <c r="A845" s="162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5">
        <v>2010</v>
      </c>
      <c r="M845" s="5">
        <f aca="true" t="shared" si="87" ref="M845:R845">M831+M838</f>
        <v>400</v>
      </c>
      <c r="N845" s="5">
        <f>N831+N838</f>
        <v>300</v>
      </c>
      <c r="O845" s="5">
        <f t="shared" si="87"/>
        <v>0</v>
      </c>
      <c r="P845" s="5">
        <f t="shared" si="87"/>
        <v>0</v>
      </c>
      <c r="Q845" s="5">
        <f t="shared" si="87"/>
        <v>100</v>
      </c>
      <c r="R845" s="5">
        <f t="shared" si="87"/>
        <v>0</v>
      </c>
      <c r="T845" s="30"/>
      <c r="U845"/>
    </row>
    <row r="846" spans="1:21" s="32" customFormat="1" ht="15.75">
      <c r="A846" s="162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5">
        <v>2011</v>
      </c>
      <c r="M846" s="5">
        <f aca="true" t="shared" si="88" ref="M846:R850">M832+M839</f>
        <v>510</v>
      </c>
      <c r="N846" s="5">
        <f t="shared" si="88"/>
        <v>400</v>
      </c>
      <c r="O846" s="5">
        <f t="shared" si="88"/>
        <v>0</v>
      </c>
      <c r="P846" s="5">
        <f t="shared" si="88"/>
        <v>10</v>
      </c>
      <c r="Q846" s="5">
        <f t="shared" si="88"/>
        <v>100</v>
      </c>
      <c r="R846" s="5">
        <f t="shared" si="88"/>
        <v>0</v>
      </c>
      <c r="T846" s="30"/>
      <c r="U846"/>
    </row>
    <row r="847" spans="1:21" s="32" customFormat="1" ht="15.75">
      <c r="A847" s="162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5">
        <v>2012</v>
      </c>
      <c r="M847" s="5">
        <f t="shared" si="88"/>
        <v>660</v>
      </c>
      <c r="N847" s="5">
        <f t="shared" si="88"/>
        <v>500</v>
      </c>
      <c r="O847" s="5">
        <f t="shared" si="88"/>
        <v>0</v>
      </c>
      <c r="P847" s="5">
        <f t="shared" si="88"/>
        <v>10</v>
      </c>
      <c r="Q847" s="5">
        <f t="shared" si="88"/>
        <v>150</v>
      </c>
      <c r="R847" s="5">
        <f t="shared" si="88"/>
        <v>0</v>
      </c>
      <c r="T847" s="30"/>
      <c r="U847"/>
    </row>
    <row r="848" spans="1:21" s="32" customFormat="1" ht="15.75">
      <c r="A848" s="162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5">
        <v>2013</v>
      </c>
      <c r="M848" s="5">
        <f t="shared" si="88"/>
        <v>660</v>
      </c>
      <c r="N848" s="5">
        <f t="shared" si="88"/>
        <v>500</v>
      </c>
      <c r="O848" s="5">
        <f t="shared" si="88"/>
        <v>0</v>
      </c>
      <c r="P848" s="5">
        <f t="shared" si="88"/>
        <v>10</v>
      </c>
      <c r="Q848" s="5">
        <f t="shared" si="88"/>
        <v>150</v>
      </c>
      <c r="R848" s="5">
        <f t="shared" si="88"/>
        <v>0</v>
      </c>
      <c r="T848" s="30"/>
      <c r="U848"/>
    </row>
    <row r="849" spans="1:21" s="32" customFormat="1" ht="15.75">
      <c r="A849" s="162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5">
        <v>2014</v>
      </c>
      <c r="M849" s="5">
        <f t="shared" si="88"/>
        <v>810</v>
      </c>
      <c r="N849" s="5">
        <f t="shared" si="88"/>
        <v>600</v>
      </c>
      <c r="O849" s="5">
        <f t="shared" si="88"/>
        <v>0</v>
      </c>
      <c r="P849" s="5">
        <f t="shared" si="88"/>
        <v>10</v>
      </c>
      <c r="Q849" s="5">
        <f t="shared" si="88"/>
        <v>200</v>
      </c>
      <c r="R849" s="5">
        <f t="shared" si="88"/>
        <v>0</v>
      </c>
      <c r="T849" s="30"/>
      <c r="U849"/>
    </row>
    <row r="850" spans="1:21" s="32" customFormat="1" ht="14.25" customHeight="1">
      <c r="A850" s="163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5">
        <v>2015</v>
      </c>
      <c r="M850" s="5">
        <f>M836+M843</f>
        <v>960</v>
      </c>
      <c r="N850" s="5">
        <f t="shared" si="88"/>
        <v>700</v>
      </c>
      <c r="O850" s="5">
        <f t="shared" si="88"/>
        <v>0</v>
      </c>
      <c r="P850" s="5">
        <f t="shared" si="88"/>
        <v>10</v>
      </c>
      <c r="Q850" s="5">
        <f t="shared" si="88"/>
        <v>250</v>
      </c>
      <c r="R850" s="5">
        <f t="shared" si="88"/>
        <v>0</v>
      </c>
      <c r="T850" s="30"/>
      <c r="U850"/>
    </row>
    <row r="851" spans="1:20" ht="21.75" customHeight="1">
      <c r="A851" s="112" t="s">
        <v>308</v>
      </c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57"/>
      <c r="T851" s="30"/>
    </row>
    <row r="852" spans="1:20" ht="30.75" customHeight="1">
      <c r="A852" s="151" t="s">
        <v>198</v>
      </c>
      <c r="B852" s="136" t="s">
        <v>21</v>
      </c>
      <c r="C852" s="143">
        <f>D852+E852+F852+G852+H852+I852</f>
        <v>461</v>
      </c>
      <c r="D852" s="143">
        <v>42</v>
      </c>
      <c r="E852" s="146">
        <v>65</v>
      </c>
      <c r="F852" s="146">
        <v>78</v>
      </c>
      <c r="G852" s="146">
        <v>85</v>
      </c>
      <c r="H852" s="146">
        <v>91</v>
      </c>
      <c r="I852" s="146">
        <v>100</v>
      </c>
      <c r="J852" s="136" t="s">
        <v>94</v>
      </c>
      <c r="K852" s="146" t="s">
        <v>304</v>
      </c>
      <c r="L852" s="5" t="s">
        <v>130</v>
      </c>
      <c r="M852" s="2">
        <f>SUM(M853:M858)</f>
        <v>46700</v>
      </c>
      <c r="N852" s="2">
        <f>SUM(N853:N858)</f>
        <v>46700</v>
      </c>
      <c r="O852" s="55"/>
      <c r="P852" s="55"/>
      <c r="Q852" s="55"/>
      <c r="R852" s="61"/>
      <c r="T852" s="30"/>
    </row>
    <row r="853" spans="1:20" ht="15.75" customHeight="1">
      <c r="A853" s="151"/>
      <c r="B853" s="136"/>
      <c r="C853" s="143"/>
      <c r="D853" s="143"/>
      <c r="E853" s="146"/>
      <c r="F853" s="146"/>
      <c r="G853" s="146"/>
      <c r="H853" s="146"/>
      <c r="I853" s="146"/>
      <c r="J853" s="136"/>
      <c r="K853" s="146"/>
      <c r="L853" s="11">
        <v>2010</v>
      </c>
      <c r="M853" s="23">
        <f aca="true" t="shared" si="89" ref="M853:M858">N853+O853+P853+Q853+R853</f>
        <v>4650</v>
      </c>
      <c r="N853" s="23">
        <v>4650</v>
      </c>
      <c r="O853" s="11"/>
      <c r="P853" s="1"/>
      <c r="Q853" s="1"/>
      <c r="R853" s="1"/>
      <c r="T853" s="30"/>
    </row>
    <row r="854" spans="1:20" ht="15.75">
      <c r="A854" s="151"/>
      <c r="B854" s="136"/>
      <c r="C854" s="143"/>
      <c r="D854" s="143"/>
      <c r="E854" s="146"/>
      <c r="F854" s="146"/>
      <c r="G854" s="146"/>
      <c r="H854" s="146"/>
      <c r="I854" s="146"/>
      <c r="J854" s="136"/>
      <c r="K854" s="146"/>
      <c r="L854" s="11">
        <v>2011</v>
      </c>
      <c r="M854" s="23">
        <f t="shared" si="89"/>
        <v>6240</v>
      </c>
      <c r="N854" s="23">
        <v>6240</v>
      </c>
      <c r="O854" s="11"/>
      <c r="P854" s="1"/>
      <c r="Q854" s="1"/>
      <c r="R854" s="1"/>
      <c r="T854" s="30"/>
    </row>
    <row r="855" spans="1:20" ht="15.75">
      <c r="A855" s="151"/>
      <c r="B855" s="136"/>
      <c r="C855" s="143"/>
      <c r="D855" s="143"/>
      <c r="E855" s="146"/>
      <c r="F855" s="146"/>
      <c r="G855" s="146"/>
      <c r="H855" s="146"/>
      <c r="I855" s="146"/>
      <c r="J855" s="136"/>
      <c r="K855" s="146"/>
      <c r="L855" s="11">
        <v>2012</v>
      </c>
      <c r="M855" s="23">
        <f t="shared" si="89"/>
        <v>7840</v>
      </c>
      <c r="N855" s="23">
        <v>7840</v>
      </c>
      <c r="O855" s="11"/>
      <c r="P855" s="1"/>
      <c r="Q855" s="1"/>
      <c r="R855" s="1"/>
      <c r="T855" s="30"/>
    </row>
    <row r="856" spans="1:20" ht="15.75">
      <c r="A856" s="151"/>
      <c r="B856" s="136"/>
      <c r="C856" s="143"/>
      <c r="D856" s="143"/>
      <c r="E856" s="146"/>
      <c r="F856" s="146"/>
      <c r="G856" s="146"/>
      <c r="H856" s="146"/>
      <c r="I856" s="146"/>
      <c r="J856" s="136"/>
      <c r="K856" s="146"/>
      <c r="L856" s="11">
        <v>2013</v>
      </c>
      <c r="M856" s="23">
        <f t="shared" si="89"/>
        <v>8580</v>
      </c>
      <c r="N856" s="23">
        <v>8580</v>
      </c>
      <c r="O856" s="11"/>
      <c r="P856" s="1"/>
      <c r="Q856" s="1"/>
      <c r="R856" s="1"/>
      <c r="T856" s="30"/>
    </row>
    <row r="857" spans="1:20" ht="15.75">
      <c r="A857" s="151"/>
      <c r="B857" s="136"/>
      <c r="C857" s="143"/>
      <c r="D857" s="143"/>
      <c r="E857" s="146"/>
      <c r="F857" s="146"/>
      <c r="G857" s="146"/>
      <c r="H857" s="146"/>
      <c r="I857" s="146"/>
      <c r="J857" s="136"/>
      <c r="K857" s="146"/>
      <c r="L857" s="11">
        <v>2014</v>
      </c>
      <c r="M857" s="23">
        <f t="shared" si="89"/>
        <v>9120</v>
      </c>
      <c r="N857" s="23">
        <v>9120</v>
      </c>
      <c r="O857" s="11"/>
      <c r="P857" s="1"/>
      <c r="Q857" s="1"/>
      <c r="R857" s="1"/>
      <c r="T857" s="30"/>
    </row>
    <row r="858" spans="1:20" ht="18.75" customHeight="1">
      <c r="A858" s="151"/>
      <c r="B858" s="136"/>
      <c r="C858" s="143"/>
      <c r="D858" s="143"/>
      <c r="E858" s="146"/>
      <c r="F858" s="146"/>
      <c r="G858" s="146"/>
      <c r="H858" s="146"/>
      <c r="I858" s="146"/>
      <c r="J858" s="136"/>
      <c r="K858" s="146"/>
      <c r="L858" s="11">
        <v>2015</v>
      </c>
      <c r="M858" s="23">
        <f t="shared" si="89"/>
        <v>10270</v>
      </c>
      <c r="N858" s="23">
        <v>10270</v>
      </c>
      <c r="O858" s="11"/>
      <c r="P858" s="1"/>
      <c r="Q858" s="1"/>
      <c r="R858" s="1"/>
      <c r="T858" s="30"/>
    </row>
    <row r="859" spans="1:20" ht="18.75">
      <c r="A859" s="112" t="s">
        <v>309</v>
      </c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57"/>
      <c r="T859" s="30"/>
    </row>
    <row r="860" spans="1:20" ht="31.5">
      <c r="A860" s="151" t="s">
        <v>22</v>
      </c>
      <c r="B860" s="253" t="s">
        <v>170</v>
      </c>
      <c r="C860" s="144">
        <f>D860+E860+F860+G860+H860+I860</f>
        <v>2020</v>
      </c>
      <c r="D860" s="144">
        <v>270</v>
      </c>
      <c r="E860" s="144">
        <v>300</v>
      </c>
      <c r="F860" s="144">
        <v>320</v>
      </c>
      <c r="G860" s="144">
        <v>350</v>
      </c>
      <c r="H860" s="144">
        <v>380</v>
      </c>
      <c r="I860" s="144">
        <v>400</v>
      </c>
      <c r="J860" s="151" t="s">
        <v>164</v>
      </c>
      <c r="K860" s="143" t="s">
        <v>68</v>
      </c>
      <c r="L860" s="5" t="s">
        <v>130</v>
      </c>
      <c r="M860" s="2">
        <f aca="true" t="shared" si="90" ref="M860:R860">SUM(M861:M866)</f>
        <v>503800</v>
      </c>
      <c r="N860" s="2">
        <f t="shared" si="90"/>
        <v>503800</v>
      </c>
      <c r="O860" s="60">
        <f t="shared" si="90"/>
        <v>0</v>
      </c>
      <c r="P860" s="60">
        <f t="shared" si="90"/>
        <v>0</v>
      </c>
      <c r="Q860" s="60">
        <f t="shared" si="90"/>
        <v>0</v>
      </c>
      <c r="R860" s="60">
        <f t="shared" si="90"/>
        <v>0</v>
      </c>
      <c r="T860" s="30"/>
    </row>
    <row r="861" spans="1:20" ht="15.75" customHeight="1">
      <c r="A861" s="151"/>
      <c r="B861" s="253"/>
      <c r="C861" s="144"/>
      <c r="D861" s="144"/>
      <c r="E861" s="144"/>
      <c r="F861" s="144"/>
      <c r="G861" s="144"/>
      <c r="H861" s="144"/>
      <c r="I861" s="144"/>
      <c r="J861" s="151"/>
      <c r="K861" s="143"/>
      <c r="L861" s="11">
        <v>2010</v>
      </c>
      <c r="M861" s="21">
        <f aca="true" t="shared" si="91" ref="M861:M866">N861+O861</f>
        <v>72800</v>
      </c>
      <c r="N861" s="21">
        <v>72800</v>
      </c>
      <c r="O861" s="21"/>
      <c r="P861" s="35"/>
      <c r="Q861" s="35"/>
      <c r="R861" s="35"/>
      <c r="T861" s="30"/>
    </row>
    <row r="862" spans="1:20" ht="15.75">
      <c r="A862" s="151"/>
      <c r="B862" s="253"/>
      <c r="C862" s="144"/>
      <c r="D862" s="144"/>
      <c r="E862" s="144"/>
      <c r="F862" s="144"/>
      <c r="G862" s="144"/>
      <c r="H862" s="144"/>
      <c r="I862" s="144"/>
      <c r="J862" s="151"/>
      <c r="K862" s="143"/>
      <c r="L862" s="11">
        <v>2011</v>
      </c>
      <c r="M862" s="21">
        <f t="shared" si="91"/>
        <v>79800</v>
      </c>
      <c r="N862" s="21">
        <v>79800</v>
      </c>
      <c r="O862" s="21"/>
      <c r="P862" s="35"/>
      <c r="Q862" s="35"/>
      <c r="R862" s="35"/>
      <c r="T862" s="30"/>
    </row>
    <row r="863" spans="1:20" ht="15.75">
      <c r="A863" s="151"/>
      <c r="B863" s="253"/>
      <c r="C863" s="144"/>
      <c r="D863" s="144"/>
      <c r="E863" s="144"/>
      <c r="F863" s="144"/>
      <c r="G863" s="144"/>
      <c r="H863" s="144"/>
      <c r="I863" s="144"/>
      <c r="J863" s="151"/>
      <c r="K863" s="143"/>
      <c r="L863" s="11">
        <v>2012</v>
      </c>
      <c r="M863" s="21">
        <f t="shared" si="91"/>
        <v>84800</v>
      </c>
      <c r="N863" s="21">
        <v>84800</v>
      </c>
      <c r="O863" s="21"/>
      <c r="P863" s="35"/>
      <c r="Q863" s="35"/>
      <c r="R863" s="35"/>
      <c r="T863" s="30"/>
    </row>
    <row r="864" spans="1:20" ht="15.75">
      <c r="A864" s="151"/>
      <c r="B864" s="253"/>
      <c r="C864" s="144"/>
      <c r="D864" s="144"/>
      <c r="E864" s="144"/>
      <c r="F864" s="144"/>
      <c r="G864" s="144"/>
      <c r="H864" s="144"/>
      <c r="I864" s="144"/>
      <c r="J864" s="151"/>
      <c r="K864" s="143"/>
      <c r="L864" s="11">
        <v>2013</v>
      </c>
      <c r="M864" s="21">
        <f t="shared" si="91"/>
        <v>85800</v>
      </c>
      <c r="N864" s="21">
        <v>85800</v>
      </c>
      <c r="O864" s="21"/>
      <c r="P864" s="35"/>
      <c r="Q864" s="35"/>
      <c r="R864" s="35"/>
      <c r="T864" s="30"/>
    </row>
    <row r="865" spans="1:20" ht="15.75">
      <c r="A865" s="151"/>
      <c r="B865" s="253"/>
      <c r="C865" s="144"/>
      <c r="D865" s="144"/>
      <c r="E865" s="144"/>
      <c r="F865" s="144"/>
      <c r="G865" s="144"/>
      <c r="H865" s="144"/>
      <c r="I865" s="144"/>
      <c r="J865" s="151"/>
      <c r="K865" s="143"/>
      <c r="L865" s="11">
        <v>2014</v>
      </c>
      <c r="M865" s="21">
        <f t="shared" si="91"/>
        <v>88800</v>
      </c>
      <c r="N865" s="21">
        <v>88800</v>
      </c>
      <c r="O865" s="21"/>
      <c r="P865" s="35"/>
      <c r="Q865" s="35"/>
      <c r="R865" s="35"/>
      <c r="T865" s="30"/>
    </row>
    <row r="866" spans="1:20" ht="15.75">
      <c r="A866" s="151"/>
      <c r="B866" s="253"/>
      <c r="C866" s="144"/>
      <c r="D866" s="144"/>
      <c r="E866" s="144"/>
      <c r="F866" s="144"/>
      <c r="G866" s="144"/>
      <c r="H866" s="144"/>
      <c r="I866" s="144"/>
      <c r="J866" s="151"/>
      <c r="K866" s="143"/>
      <c r="L866" s="11">
        <v>2015</v>
      </c>
      <c r="M866" s="21">
        <f t="shared" si="91"/>
        <v>91800</v>
      </c>
      <c r="N866" s="21">
        <v>91800</v>
      </c>
      <c r="O866" s="21"/>
      <c r="P866" s="35"/>
      <c r="Q866" s="35"/>
      <c r="R866" s="35"/>
      <c r="T866" s="30"/>
    </row>
    <row r="867" spans="1:20" ht="1.5" customHeight="1">
      <c r="A867" s="151"/>
      <c r="B867" s="253"/>
      <c r="C867" s="144"/>
      <c r="D867" s="144"/>
      <c r="E867" s="144"/>
      <c r="F867" s="144"/>
      <c r="G867" s="144"/>
      <c r="H867" s="144"/>
      <c r="I867" s="144"/>
      <c r="J867" s="151"/>
      <c r="K867" s="143"/>
      <c r="L867" s="22"/>
      <c r="M867" s="22"/>
      <c r="N867" s="22"/>
      <c r="O867" s="22"/>
      <c r="P867" s="22"/>
      <c r="Q867" s="22"/>
      <c r="R867" s="22"/>
      <c r="T867" s="30"/>
    </row>
    <row r="868" spans="1:20" ht="15.75">
      <c r="A868" s="254" t="s">
        <v>310</v>
      </c>
      <c r="B868" s="255"/>
      <c r="C868" s="255"/>
      <c r="D868" s="255"/>
      <c r="E868" s="255"/>
      <c r="F868" s="255"/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6"/>
      <c r="T868" s="30"/>
    </row>
    <row r="869" spans="1:20" ht="15.75" customHeight="1">
      <c r="A869" s="152" t="s">
        <v>184</v>
      </c>
      <c r="B869" s="218" t="s">
        <v>223</v>
      </c>
      <c r="C869" s="137">
        <f>D869+E869+F869+G869+H869+I869</f>
        <v>175.5</v>
      </c>
      <c r="D869" s="137">
        <v>19.1</v>
      </c>
      <c r="E869" s="137">
        <v>23.5</v>
      </c>
      <c r="F869" s="137">
        <v>27.9</v>
      </c>
      <c r="G869" s="137">
        <v>35</v>
      </c>
      <c r="H869" s="137">
        <v>35</v>
      </c>
      <c r="I869" s="137">
        <v>35</v>
      </c>
      <c r="J869" s="152" t="s">
        <v>222</v>
      </c>
      <c r="K869" s="121" t="s">
        <v>69</v>
      </c>
      <c r="L869" s="11">
        <v>2010</v>
      </c>
      <c r="M869" s="27">
        <f aca="true" t="shared" si="92" ref="M869:M874">N869+O869+P869+Q869+R869</f>
        <v>627500</v>
      </c>
      <c r="N869" s="42">
        <v>67500</v>
      </c>
      <c r="O869" s="27"/>
      <c r="P869" s="27"/>
      <c r="Q869" s="27">
        <v>110000</v>
      </c>
      <c r="R869" s="27">
        <v>450000</v>
      </c>
      <c r="T869" s="30"/>
    </row>
    <row r="870" spans="1:20" ht="15.75">
      <c r="A870" s="153"/>
      <c r="B870" s="219"/>
      <c r="C870" s="137"/>
      <c r="D870" s="137"/>
      <c r="E870" s="137"/>
      <c r="F870" s="137"/>
      <c r="G870" s="137"/>
      <c r="H870" s="137"/>
      <c r="I870" s="137"/>
      <c r="J870" s="257"/>
      <c r="K870" s="158"/>
      <c r="L870" s="11">
        <v>2011</v>
      </c>
      <c r="M870" s="27">
        <f t="shared" si="92"/>
        <v>571250</v>
      </c>
      <c r="N870" s="42">
        <v>56250</v>
      </c>
      <c r="O870" s="27"/>
      <c r="P870" s="27"/>
      <c r="Q870" s="27">
        <v>140000</v>
      </c>
      <c r="R870" s="27">
        <v>375000</v>
      </c>
      <c r="T870" s="30"/>
    </row>
    <row r="871" spans="1:20" ht="15.75">
      <c r="A871" s="153"/>
      <c r="B871" s="219"/>
      <c r="C871" s="137"/>
      <c r="D871" s="137"/>
      <c r="E871" s="137"/>
      <c r="F871" s="137"/>
      <c r="G871" s="137"/>
      <c r="H871" s="137"/>
      <c r="I871" s="137"/>
      <c r="J871" s="257"/>
      <c r="K871" s="158"/>
      <c r="L871" s="11">
        <v>2012</v>
      </c>
      <c r="M871" s="27">
        <f t="shared" si="92"/>
        <v>591250</v>
      </c>
      <c r="N871" s="42">
        <v>56250</v>
      </c>
      <c r="O871" s="27"/>
      <c r="P871" s="27"/>
      <c r="Q871" s="27">
        <v>160000</v>
      </c>
      <c r="R871" s="27">
        <v>375000</v>
      </c>
      <c r="T871" s="30"/>
    </row>
    <row r="872" spans="1:20" ht="15.75">
      <c r="A872" s="153"/>
      <c r="B872" s="219"/>
      <c r="C872" s="137"/>
      <c r="D872" s="137"/>
      <c r="E872" s="137"/>
      <c r="F872" s="137"/>
      <c r="G872" s="137"/>
      <c r="H872" s="137"/>
      <c r="I872" s="137"/>
      <c r="J872" s="257"/>
      <c r="K872" s="158"/>
      <c r="L872" s="11">
        <v>2013</v>
      </c>
      <c r="M872" s="27">
        <f t="shared" si="92"/>
        <v>503900</v>
      </c>
      <c r="N872" s="42">
        <v>46900</v>
      </c>
      <c r="O872" s="27"/>
      <c r="P872" s="27"/>
      <c r="Q872" s="27">
        <v>82000</v>
      </c>
      <c r="R872" s="27">
        <v>375000</v>
      </c>
      <c r="T872" s="30"/>
    </row>
    <row r="873" spans="1:20" ht="15.75">
      <c r="A873" s="153"/>
      <c r="B873" s="219"/>
      <c r="C873" s="137"/>
      <c r="D873" s="137"/>
      <c r="E873" s="137"/>
      <c r="F873" s="137"/>
      <c r="G873" s="137"/>
      <c r="H873" s="137"/>
      <c r="I873" s="137"/>
      <c r="J873" s="257"/>
      <c r="K873" s="158"/>
      <c r="L873" s="11">
        <v>2014</v>
      </c>
      <c r="M873" s="27">
        <f t="shared" si="92"/>
        <v>160000</v>
      </c>
      <c r="N873" s="27"/>
      <c r="O873" s="27"/>
      <c r="P873" s="27"/>
      <c r="Q873" s="27">
        <v>160000</v>
      </c>
      <c r="R873" s="27"/>
      <c r="T873" s="30"/>
    </row>
    <row r="874" spans="1:20" ht="33.75" customHeight="1">
      <c r="A874" s="153"/>
      <c r="B874" s="219"/>
      <c r="C874" s="137"/>
      <c r="D874" s="137"/>
      <c r="E874" s="137"/>
      <c r="F874" s="137"/>
      <c r="G874" s="137"/>
      <c r="H874" s="137"/>
      <c r="I874" s="137"/>
      <c r="J874" s="257"/>
      <c r="K874" s="158"/>
      <c r="L874" s="11">
        <v>2015</v>
      </c>
      <c r="M874" s="50">
        <f t="shared" si="92"/>
        <v>160000</v>
      </c>
      <c r="N874" s="50"/>
      <c r="O874" s="50"/>
      <c r="P874" s="50"/>
      <c r="Q874" s="50">
        <v>160000</v>
      </c>
      <c r="R874" s="50"/>
      <c r="T874" s="30"/>
    </row>
    <row r="875" spans="1:20" ht="0.75" customHeight="1" hidden="1">
      <c r="A875" s="153"/>
      <c r="B875" s="219"/>
      <c r="C875" s="137"/>
      <c r="D875" s="137"/>
      <c r="E875" s="137"/>
      <c r="F875" s="137"/>
      <c r="G875" s="137"/>
      <c r="H875" s="137"/>
      <c r="I875" s="137"/>
      <c r="J875" s="258"/>
      <c r="K875" s="128"/>
      <c r="L875" s="77"/>
      <c r="M875" s="27"/>
      <c r="N875" s="27"/>
      <c r="O875" s="27"/>
      <c r="P875" s="27"/>
      <c r="Q875" s="27"/>
      <c r="R875" s="27"/>
      <c r="T875" s="30"/>
    </row>
    <row r="876" spans="1:20" ht="15.75" customHeight="1">
      <c r="A876" s="153"/>
      <c r="B876" s="219"/>
      <c r="C876" s="135">
        <v>72</v>
      </c>
      <c r="D876" s="135">
        <v>12</v>
      </c>
      <c r="E876" s="135">
        <v>12</v>
      </c>
      <c r="F876" s="135">
        <v>12</v>
      </c>
      <c r="G876" s="135">
        <v>12</v>
      </c>
      <c r="H876" s="135">
        <v>12</v>
      </c>
      <c r="I876" s="135">
        <v>12</v>
      </c>
      <c r="J876" s="132" t="s">
        <v>285</v>
      </c>
      <c r="K876" s="121" t="s">
        <v>70</v>
      </c>
      <c r="L876" s="6">
        <v>2010</v>
      </c>
      <c r="M876" s="42">
        <f aca="true" t="shared" si="93" ref="M876:M881">N876+O876+P876+Q876+R876</f>
        <v>120000</v>
      </c>
      <c r="N876" s="42">
        <v>9000</v>
      </c>
      <c r="O876" s="42"/>
      <c r="P876" s="42"/>
      <c r="Q876" s="42">
        <v>51000</v>
      </c>
      <c r="R876" s="42">
        <v>60000</v>
      </c>
      <c r="T876" s="30"/>
    </row>
    <row r="877" spans="1:20" ht="16.5" customHeight="1">
      <c r="A877" s="153"/>
      <c r="B877" s="219"/>
      <c r="C877" s="135"/>
      <c r="D877" s="135"/>
      <c r="E877" s="135"/>
      <c r="F877" s="135"/>
      <c r="G877" s="135"/>
      <c r="H877" s="135"/>
      <c r="I877" s="135"/>
      <c r="J877" s="133"/>
      <c r="K877" s="158"/>
      <c r="L877" s="6">
        <v>2011</v>
      </c>
      <c r="M877" s="42">
        <f t="shared" si="93"/>
        <v>120000</v>
      </c>
      <c r="N877" s="42">
        <v>9000</v>
      </c>
      <c r="O877" s="42"/>
      <c r="P877" s="42"/>
      <c r="Q877" s="42">
        <v>51000</v>
      </c>
      <c r="R877" s="42">
        <v>60000</v>
      </c>
      <c r="T877" s="30"/>
    </row>
    <row r="878" spans="1:20" ht="21" customHeight="1">
      <c r="A878" s="153"/>
      <c r="B878" s="219"/>
      <c r="C878" s="135"/>
      <c r="D878" s="135"/>
      <c r="E878" s="135"/>
      <c r="F878" s="135"/>
      <c r="G878" s="135"/>
      <c r="H878" s="135"/>
      <c r="I878" s="135"/>
      <c r="J878" s="133"/>
      <c r="K878" s="158"/>
      <c r="L878" s="6">
        <v>2012</v>
      </c>
      <c r="M878" s="42">
        <f t="shared" si="93"/>
        <v>120000</v>
      </c>
      <c r="N878" s="42">
        <v>9000</v>
      </c>
      <c r="O878" s="42"/>
      <c r="P878" s="42"/>
      <c r="Q878" s="42">
        <v>51000</v>
      </c>
      <c r="R878" s="42">
        <v>60000</v>
      </c>
      <c r="T878" s="30"/>
    </row>
    <row r="879" spans="1:20" ht="15" customHeight="1">
      <c r="A879" s="153"/>
      <c r="B879" s="219"/>
      <c r="C879" s="135"/>
      <c r="D879" s="135"/>
      <c r="E879" s="135"/>
      <c r="F879" s="135"/>
      <c r="G879" s="135"/>
      <c r="H879" s="135"/>
      <c r="I879" s="135"/>
      <c r="J879" s="133"/>
      <c r="K879" s="158"/>
      <c r="L879" s="6">
        <v>2013</v>
      </c>
      <c r="M879" s="42">
        <f t="shared" si="93"/>
        <v>120000</v>
      </c>
      <c r="N879" s="42">
        <v>2750</v>
      </c>
      <c r="O879" s="42"/>
      <c r="P879" s="42"/>
      <c r="Q879" s="42">
        <v>57250</v>
      </c>
      <c r="R879" s="42">
        <v>60000</v>
      </c>
      <c r="T879" s="30"/>
    </row>
    <row r="880" spans="1:20" ht="20.25" customHeight="1">
      <c r="A880" s="153"/>
      <c r="B880" s="219"/>
      <c r="C880" s="135"/>
      <c r="D880" s="135"/>
      <c r="E880" s="135"/>
      <c r="F880" s="135"/>
      <c r="G880" s="135"/>
      <c r="H880" s="135"/>
      <c r="I880" s="135"/>
      <c r="J880" s="133"/>
      <c r="K880" s="158"/>
      <c r="L880" s="6">
        <v>2014</v>
      </c>
      <c r="M880" s="42">
        <f t="shared" si="93"/>
        <v>120000</v>
      </c>
      <c r="N880" s="42"/>
      <c r="O880" s="42"/>
      <c r="P880" s="42"/>
      <c r="Q880" s="42">
        <v>120000</v>
      </c>
      <c r="R880" s="42"/>
      <c r="T880" s="30"/>
    </row>
    <row r="881" spans="1:20" ht="17.25" customHeight="1">
      <c r="A881" s="153"/>
      <c r="B881" s="219"/>
      <c r="C881" s="135"/>
      <c r="D881" s="135"/>
      <c r="E881" s="135"/>
      <c r="F881" s="135"/>
      <c r="G881" s="135"/>
      <c r="H881" s="135"/>
      <c r="I881" s="135"/>
      <c r="J881" s="133"/>
      <c r="K881" s="158"/>
      <c r="L881" s="6">
        <v>2015</v>
      </c>
      <c r="M881" s="42">
        <f t="shared" si="93"/>
        <v>120000</v>
      </c>
      <c r="N881" s="42"/>
      <c r="O881" s="42"/>
      <c r="P881" s="42"/>
      <c r="Q881" s="42">
        <v>120000</v>
      </c>
      <c r="R881" s="42"/>
      <c r="T881" s="30"/>
    </row>
    <row r="882" spans="1:20" ht="21" customHeight="1" hidden="1">
      <c r="A882" s="154"/>
      <c r="B882" s="118"/>
      <c r="C882" s="135"/>
      <c r="D882" s="135"/>
      <c r="E882" s="135"/>
      <c r="F882" s="135"/>
      <c r="G882" s="135"/>
      <c r="H882" s="135"/>
      <c r="I882" s="135"/>
      <c r="J882" s="134"/>
      <c r="K882" s="128"/>
      <c r="L882" s="82"/>
      <c r="M882" s="42"/>
      <c r="N882" s="42"/>
      <c r="O882" s="42"/>
      <c r="P882" s="42"/>
      <c r="Q882" s="42"/>
      <c r="R882" s="42"/>
      <c r="T882" s="30"/>
    </row>
    <row r="883" spans="1:20" ht="15" customHeight="1">
      <c r="A883" s="151" t="s">
        <v>286</v>
      </c>
      <c r="B883" s="286" t="s">
        <v>250</v>
      </c>
      <c r="C883" s="144">
        <v>315</v>
      </c>
      <c r="D883" s="144">
        <v>50</v>
      </c>
      <c r="E883" s="144">
        <v>50</v>
      </c>
      <c r="F883" s="144">
        <v>50</v>
      </c>
      <c r="G883" s="144">
        <v>55</v>
      </c>
      <c r="H883" s="144">
        <v>55</v>
      </c>
      <c r="I883" s="144">
        <v>55</v>
      </c>
      <c r="J883" s="151" t="s">
        <v>251</v>
      </c>
      <c r="K883" s="143" t="s">
        <v>71</v>
      </c>
      <c r="L883" s="11">
        <v>2010</v>
      </c>
      <c r="M883" s="21">
        <f aca="true" t="shared" si="94" ref="M883:M888">N883+O883+P883+Q883+R883</f>
        <v>153670</v>
      </c>
      <c r="N883" s="21">
        <v>7000</v>
      </c>
      <c r="O883" s="21"/>
      <c r="P883" s="35"/>
      <c r="Q883" s="21">
        <v>100000</v>
      </c>
      <c r="R883" s="21">
        <v>46670</v>
      </c>
      <c r="T883" s="30"/>
    </row>
    <row r="884" spans="1:20" ht="15.75" customHeight="1">
      <c r="A884" s="151"/>
      <c r="B884" s="286"/>
      <c r="C884" s="144"/>
      <c r="D884" s="144"/>
      <c r="E884" s="144"/>
      <c r="F884" s="144"/>
      <c r="G884" s="144"/>
      <c r="H884" s="144"/>
      <c r="I884" s="144"/>
      <c r="J884" s="151"/>
      <c r="K884" s="143"/>
      <c r="L884" s="11">
        <v>2011</v>
      </c>
      <c r="M884" s="21">
        <f t="shared" si="94"/>
        <v>150634</v>
      </c>
      <c r="N884" s="21">
        <v>6604</v>
      </c>
      <c r="O884" s="21"/>
      <c r="P884" s="35"/>
      <c r="Q884" s="21">
        <v>100000</v>
      </c>
      <c r="R884" s="21">
        <v>44030</v>
      </c>
      <c r="T884" s="30"/>
    </row>
    <row r="885" spans="1:20" ht="15" customHeight="1">
      <c r="A885" s="151"/>
      <c r="B885" s="286"/>
      <c r="C885" s="144"/>
      <c r="D885" s="144"/>
      <c r="E885" s="144"/>
      <c r="F885" s="144"/>
      <c r="G885" s="144"/>
      <c r="H885" s="144"/>
      <c r="I885" s="144"/>
      <c r="J885" s="151"/>
      <c r="K885" s="143"/>
      <c r="L885" s="11">
        <v>2012</v>
      </c>
      <c r="M885" s="21">
        <f t="shared" si="94"/>
        <v>150634</v>
      </c>
      <c r="N885" s="21">
        <v>6604</v>
      </c>
      <c r="O885" s="21"/>
      <c r="P885" s="35"/>
      <c r="Q885" s="21">
        <v>100000</v>
      </c>
      <c r="R885" s="21">
        <v>44030</v>
      </c>
      <c r="T885" s="30"/>
    </row>
    <row r="886" spans="1:20" ht="17.25" customHeight="1">
      <c r="A886" s="151"/>
      <c r="B886" s="286"/>
      <c r="C886" s="144"/>
      <c r="D886" s="144"/>
      <c r="E886" s="144"/>
      <c r="F886" s="144"/>
      <c r="G886" s="144"/>
      <c r="H886" s="144"/>
      <c r="I886" s="144"/>
      <c r="J886" s="151"/>
      <c r="K886" s="143"/>
      <c r="L886" s="11">
        <v>2013</v>
      </c>
      <c r="M886" s="21">
        <f t="shared" si="94"/>
        <v>109630</v>
      </c>
      <c r="N886" s="21">
        <v>1255</v>
      </c>
      <c r="O886" s="21"/>
      <c r="P886" s="35"/>
      <c r="Q886" s="21">
        <v>100000</v>
      </c>
      <c r="R886" s="21">
        <v>8375</v>
      </c>
      <c r="T886" s="30"/>
    </row>
    <row r="887" spans="1:20" ht="18" customHeight="1">
      <c r="A887" s="151"/>
      <c r="B887" s="286"/>
      <c r="C887" s="144"/>
      <c r="D887" s="144"/>
      <c r="E887" s="144"/>
      <c r="F887" s="144"/>
      <c r="G887" s="144"/>
      <c r="H887" s="144"/>
      <c r="I887" s="144"/>
      <c r="J887" s="151"/>
      <c r="K887" s="143"/>
      <c r="L887" s="11">
        <v>2014</v>
      </c>
      <c r="M887" s="21">
        <f t="shared" si="94"/>
        <v>108690</v>
      </c>
      <c r="N887" s="21">
        <v>315</v>
      </c>
      <c r="O887" s="21"/>
      <c r="P887" s="35"/>
      <c r="Q887" s="21">
        <v>100000</v>
      </c>
      <c r="R887" s="21">
        <v>8375</v>
      </c>
      <c r="T887" s="30"/>
    </row>
    <row r="888" spans="1:20" ht="15" customHeight="1">
      <c r="A888" s="151"/>
      <c r="B888" s="286"/>
      <c r="C888" s="144"/>
      <c r="D888" s="144"/>
      <c r="E888" s="144"/>
      <c r="F888" s="144"/>
      <c r="G888" s="144"/>
      <c r="H888" s="144"/>
      <c r="I888" s="144"/>
      <c r="J888" s="151"/>
      <c r="K888" s="143"/>
      <c r="L888" s="11">
        <v>2015</v>
      </c>
      <c r="M888" s="21">
        <f t="shared" si="94"/>
        <v>100000</v>
      </c>
      <c r="N888" s="21"/>
      <c r="O888" s="21"/>
      <c r="P888" s="35"/>
      <c r="Q888" s="21">
        <v>100000</v>
      </c>
      <c r="R888" s="21"/>
      <c r="T888" s="30"/>
    </row>
    <row r="889" spans="1:20" ht="21" customHeight="1" hidden="1">
      <c r="A889" s="151"/>
      <c r="B889" s="286"/>
      <c r="C889" s="144"/>
      <c r="D889" s="144"/>
      <c r="E889" s="144"/>
      <c r="F889" s="144"/>
      <c r="G889" s="144"/>
      <c r="H889" s="144"/>
      <c r="I889" s="144"/>
      <c r="J889" s="151"/>
      <c r="K889" s="143"/>
      <c r="L889" s="77"/>
      <c r="M889" s="22"/>
      <c r="N889" s="22"/>
      <c r="O889" s="22"/>
      <c r="P889" s="22"/>
      <c r="Q889" s="34"/>
      <c r="R889" s="34"/>
      <c r="T889" s="30"/>
    </row>
    <row r="890" spans="1:20" ht="21" customHeight="1">
      <c r="A890" s="151" t="s">
        <v>252</v>
      </c>
      <c r="B890" s="286" t="s">
        <v>254</v>
      </c>
      <c r="C890" s="144">
        <v>42</v>
      </c>
      <c r="D890" s="144">
        <v>7</v>
      </c>
      <c r="E890" s="144">
        <v>7</v>
      </c>
      <c r="F890" s="144">
        <v>7</v>
      </c>
      <c r="G890" s="144">
        <v>7</v>
      </c>
      <c r="H890" s="144">
        <v>7</v>
      </c>
      <c r="I890" s="144">
        <v>7</v>
      </c>
      <c r="J890" s="151" t="s">
        <v>253</v>
      </c>
      <c r="K890" s="143" t="s">
        <v>393</v>
      </c>
      <c r="L890" s="11">
        <v>2010</v>
      </c>
      <c r="M890" s="21">
        <f aca="true" t="shared" si="95" ref="M890:M901">N890+O890+P890+Q890+R890</f>
        <v>83000</v>
      </c>
      <c r="N890" s="35"/>
      <c r="O890" s="35"/>
      <c r="P890" s="35"/>
      <c r="Q890" s="21">
        <v>70000</v>
      </c>
      <c r="R890" s="21">
        <v>13000</v>
      </c>
      <c r="T890" s="30"/>
    </row>
    <row r="891" spans="1:20" ht="21" customHeight="1">
      <c r="A891" s="151"/>
      <c r="B891" s="286"/>
      <c r="C891" s="144"/>
      <c r="D891" s="144"/>
      <c r="E891" s="144"/>
      <c r="F891" s="144"/>
      <c r="G891" s="144"/>
      <c r="H891" s="144"/>
      <c r="I891" s="144"/>
      <c r="J891" s="151"/>
      <c r="K891" s="143"/>
      <c r="L891" s="11">
        <v>2011</v>
      </c>
      <c r="M891" s="21">
        <f t="shared" si="95"/>
        <v>83000</v>
      </c>
      <c r="N891" s="35"/>
      <c r="O891" s="35"/>
      <c r="P891" s="35"/>
      <c r="Q891" s="21">
        <v>70000</v>
      </c>
      <c r="R891" s="21">
        <v>13000</v>
      </c>
      <c r="T891" s="30"/>
    </row>
    <row r="892" spans="1:20" ht="21" customHeight="1">
      <c r="A892" s="151"/>
      <c r="B892" s="286"/>
      <c r="C892" s="144"/>
      <c r="D892" s="144"/>
      <c r="E892" s="144"/>
      <c r="F892" s="144"/>
      <c r="G892" s="144"/>
      <c r="H892" s="144"/>
      <c r="I892" s="144"/>
      <c r="J892" s="151"/>
      <c r="K892" s="143"/>
      <c r="L892" s="11">
        <v>2012</v>
      </c>
      <c r="M892" s="21">
        <f t="shared" si="95"/>
        <v>83000</v>
      </c>
      <c r="N892" s="35"/>
      <c r="O892" s="35"/>
      <c r="P892" s="35"/>
      <c r="Q892" s="21">
        <v>70000</v>
      </c>
      <c r="R892" s="21">
        <v>13000</v>
      </c>
      <c r="T892" s="30"/>
    </row>
    <row r="893" spans="1:20" ht="21" customHeight="1">
      <c r="A893" s="151"/>
      <c r="B893" s="286"/>
      <c r="C893" s="144"/>
      <c r="D893" s="144"/>
      <c r="E893" s="144"/>
      <c r="F893" s="144"/>
      <c r="G893" s="144"/>
      <c r="H893" s="144"/>
      <c r="I893" s="144"/>
      <c r="J893" s="151"/>
      <c r="K893" s="143"/>
      <c r="L893" s="11">
        <v>2013</v>
      </c>
      <c r="M893" s="21">
        <f t="shared" si="95"/>
        <v>12000</v>
      </c>
      <c r="N893" s="35"/>
      <c r="O893" s="35"/>
      <c r="P893" s="35"/>
      <c r="Q893" s="21"/>
      <c r="R893" s="21">
        <v>12000</v>
      </c>
      <c r="T893" s="30"/>
    </row>
    <row r="894" spans="1:20" ht="21" customHeight="1">
      <c r="A894" s="151"/>
      <c r="B894" s="286"/>
      <c r="C894" s="144"/>
      <c r="D894" s="144"/>
      <c r="E894" s="144"/>
      <c r="F894" s="144"/>
      <c r="G894" s="144"/>
      <c r="H894" s="144"/>
      <c r="I894" s="144"/>
      <c r="J894" s="151"/>
      <c r="K894" s="143"/>
      <c r="L894" s="11">
        <v>2014</v>
      </c>
      <c r="M894" s="21">
        <f t="shared" si="95"/>
        <v>70000</v>
      </c>
      <c r="N894" s="35"/>
      <c r="O894" s="35"/>
      <c r="P894" s="35"/>
      <c r="Q894" s="21">
        <v>70000</v>
      </c>
      <c r="R894" s="21"/>
      <c r="T894" s="30"/>
    </row>
    <row r="895" spans="1:21" s="32" customFormat="1" ht="21" customHeight="1">
      <c r="A895" s="151"/>
      <c r="B895" s="286"/>
      <c r="C895" s="144"/>
      <c r="D895" s="144"/>
      <c r="E895" s="144"/>
      <c r="F895" s="144"/>
      <c r="G895" s="144"/>
      <c r="H895" s="144"/>
      <c r="I895" s="144"/>
      <c r="J895" s="151"/>
      <c r="K895" s="143"/>
      <c r="L895" s="6">
        <v>2015</v>
      </c>
      <c r="M895" s="52">
        <f t="shared" si="95"/>
        <v>70000</v>
      </c>
      <c r="N895" s="53"/>
      <c r="O895" s="53"/>
      <c r="P895" s="53"/>
      <c r="Q895" s="52">
        <v>70000</v>
      </c>
      <c r="R895" s="52"/>
      <c r="T895" s="30"/>
      <c r="U895"/>
    </row>
    <row r="896" spans="1:21" s="32" customFormat="1" ht="13.5" customHeight="1">
      <c r="A896" s="152" t="s">
        <v>284</v>
      </c>
      <c r="B896" s="259" t="s">
        <v>276</v>
      </c>
      <c r="C896" s="143">
        <v>23.4</v>
      </c>
      <c r="D896" s="143">
        <v>3.9</v>
      </c>
      <c r="E896" s="143">
        <v>3.9</v>
      </c>
      <c r="F896" s="143">
        <v>3.9</v>
      </c>
      <c r="G896" s="143">
        <v>3.9</v>
      </c>
      <c r="H896" s="143">
        <v>3.9</v>
      </c>
      <c r="I896" s="143">
        <v>3.9</v>
      </c>
      <c r="J896" s="152" t="s">
        <v>283</v>
      </c>
      <c r="K896" s="143" t="s">
        <v>72</v>
      </c>
      <c r="L896" s="11">
        <v>2010</v>
      </c>
      <c r="M896" s="52">
        <f t="shared" si="95"/>
        <v>25000</v>
      </c>
      <c r="N896" s="53"/>
      <c r="O896" s="53"/>
      <c r="P896" s="53"/>
      <c r="Q896" s="52">
        <v>5000</v>
      </c>
      <c r="R896" s="52">
        <v>20000</v>
      </c>
      <c r="T896" s="30"/>
      <c r="U896"/>
    </row>
    <row r="897" spans="1:21" s="32" customFormat="1" ht="13.5" customHeight="1">
      <c r="A897" s="153"/>
      <c r="B897" s="260"/>
      <c r="C897" s="143"/>
      <c r="D897" s="143"/>
      <c r="E897" s="143"/>
      <c r="F897" s="143"/>
      <c r="G897" s="143"/>
      <c r="H897" s="143"/>
      <c r="I897" s="143"/>
      <c r="J897" s="153"/>
      <c r="K897" s="143"/>
      <c r="L897" s="11">
        <v>2011</v>
      </c>
      <c r="M897" s="52">
        <f t="shared" si="95"/>
        <v>0</v>
      </c>
      <c r="N897" s="53"/>
      <c r="O897" s="53"/>
      <c r="P897" s="53"/>
      <c r="Q897" s="52"/>
      <c r="R897" s="52"/>
      <c r="T897" s="30"/>
      <c r="U897"/>
    </row>
    <row r="898" spans="1:21" s="32" customFormat="1" ht="13.5" customHeight="1">
      <c r="A898" s="153"/>
      <c r="B898" s="260"/>
      <c r="C898" s="143"/>
      <c r="D898" s="143"/>
      <c r="E898" s="143"/>
      <c r="F898" s="143"/>
      <c r="G898" s="143"/>
      <c r="H898" s="143"/>
      <c r="I898" s="143"/>
      <c r="J898" s="153"/>
      <c r="K898" s="143"/>
      <c r="L898" s="11">
        <v>2012</v>
      </c>
      <c r="M898" s="52">
        <f t="shared" si="95"/>
        <v>0</v>
      </c>
      <c r="N898" s="53"/>
      <c r="O898" s="53"/>
      <c r="P898" s="53"/>
      <c r="Q898" s="52"/>
      <c r="R898" s="52"/>
      <c r="T898" s="30"/>
      <c r="U898"/>
    </row>
    <row r="899" spans="1:21" s="32" customFormat="1" ht="13.5" customHeight="1">
      <c r="A899" s="153"/>
      <c r="B899" s="260"/>
      <c r="C899" s="143"/>
      <c r="D899" s="143"/>
      <c r="E899" s="143"/>
      <c r="F899" s="143"/>
      <c r="G899" s="143"/>
      <c r="H899" s="143"/>
      <c r="I899" s="143"/>
      <c r="J899" s="153"/>
      <c r="K899" s="143"/>
      <c r="L899" s="11">
        <v>2013</v>
      </c>
      <c r="M899" s="52">
        <f t="shared" si="95"/>
        <v>0</v>
      </c>
      <c r="N899" s="53"/>
      <c r="O899" s="53"/>
      <c r="P899" s="53"/>
      <c r="Q899" s="52"/>
      <c r="R899" s="52"/>
      <c r="T899" s="30"/>
      <c r="U899"/>
    </row>
    <row r="900" spans="1:21" s="32" customFormat="1" ht="13.5" customHeight="1">
      <c r="A900" s="153"/>
      <c r="B900" s="260"/>
      <c r="C900" s="143"/>
      <c r="D900" s="143"/>
      <c r="E900" s="143"/>
      <c r="F900" s="143"/>
      <c r="G900" s="143"/>
      <c r="H900" s="143"/>
      <c r="I900" s="143"/>
      <c r="J900" s="153"/>
      <c r="K900" s="143"/>
      <c r="L900" s="11">
        <v>2014</v>
      </c>
      <c r="M900" s="52">
        <f t="shared" si="95"/>
        <v>0</v>
      </c>
      <c r="N900" s="53"/>
      <c r="O900" s="53"/>
      <c r="P900" s="53"/>
      <c r="Q900" s="52"/>
      <c r="R900" s="52"/>
      <c r="T900" s="30"/>
      <c r="U900"/>
    </row>
    <row r="901" spans="1:21" s="32" customFormat="1" ht="13.5" customHeight="1">
      <c r="A901" s="154"/>
      <c r="B901" s="115"/>
      <c r="C901" s="143"/>
      <c r="D901" s="143"/>
      <c r="E901" s="143"/>
      <c r="F901" s="143"/>
      <c r="G901" s="143"/>
      <c r="H901" s="143"/>
      <c r="I901" s="143"/>
      <c r="J901" s="154"/>
      <c r="K901" s="143"/>
      <c r="L901" s="6">
        <v>2015</v>
      </c>
      <c r="M901" s="52">
        <f t="shared" si="95"/>
        <v>0</v>
      </c>
      <c r="N901" s="53"/>
      <c r="O901" s="53"/>
      <c r="P901" s="53"/>
      <c r="Q901" s="52"/>
      <c r="R901" s="52"/>
      <c r="T901" s="30"/>
      <c r="U901"/>
    </row>
    <row r="902" spans="1:21" s="32" customFormat="1" ht="35.25" customHeight="1">
      <c r="A902" s="155" t="s">
        <v>104</v>
      </c>
      <c r="B902" s="155" t="s">
        <v>259</v>
      </c>
      <c r="C902" s="155" t="s">
        <v>259</v>
      </c>
      <c r="D902" s="155" t="s">
        <v>259</v>
      </c>
      <c r="E902" s="155" t="s">
        <v>259</v>
      </c>
      <c r="F902" s="155" t="s">
        <v>259</v>
      </c>
      <c r="G902" s="155" t="s">
        <v>259</v>
      </c>
      <c r="H902" s="155" t="s">
        <v>259</v>
      </c>
      <c r="I902" s="155" t="s">
        <v>259</v>
      </c>
      <c r="J902" s="155" t="s">
        <v>259</v>
      </c>
      <c r="K902" s="155" t="s">
        <v>259</v>
      </c>
      <c r="L902" s="5" t="s">
        <v>130</v>
      </c>
      <c r="M902" s="64">
        <f aca="true" t="shared" si="96" ref="M902:R902">SUM(M903:M908)</f>
        <v>4533158</v>
      </c>
      <c r="N902" s="64">
        <f>N903+N904+N905+N906+N907+N908</f>
        <v>278428</v>
      </c>
      <c r="O902" s="64">
        <f t="shared" si="96"/>
        <v>0</v>
      </c>
      <c r="P902" s="64">
        <f t="shared" si="96"/>
        <v>0</v>
      </c>
      <c r="Q902" s="64">
        <f t="shared" si="96"/>
        <v>2217250</v>
      </c>
      <c r="R902" s="64">
        <f t="shared" si="96"/>
        <v>2037480</v>
      </c>
      <c r="T902" s="30"/>
      <c r="U902"/>
    </row>
    <row r="903" spans="1:20" ht="21" customHeight="1">
      <c r="A903" s="156"/>
      <c r="B903" s="156" t="s">
        <v>259</v>
      </c>
      <c r="C903" s="156" t="s">
        <v>259</v>
      </c>
      <c r="D903" s="156" t="s">
        <v>259</v>
      </c>
      <c r="E903" s="156" t="s">
        <v>259</v>
      </c>
      <c r="F903" s="156" t="s">
        <v>259</v>
      </c>
      <c r="G903" s="156" t="s">
        <v>259</v>
      </c>
      <c r="H903" s="156" t="s">
        <v>259</v>
      </c>
      <c r="I903" s="156" t="s">
        <v>259</v>
      </c>
      <c r="J903" s="156" t="s">
        <v>259</v>
      </c>
      <c r="K903" s="156" t="s">
        <v>259</v>
      </c>
      <c r="L903" s="2">
        <v>2010</v>
      </c>
      <c r="M903" s="43">
        <f aca="true" t="shared" si="97" ref="M903:R904">M890+M883+M876+M869+M896</f>
        <v>1009170</v>
      </c>
      <c r="N903" s="43">
        <f>N890+N883+N876+N869+N896</f>
        <v>83500</v>
      </c>
      <c r="O903" s="43">
        <f t="shared" si="97"/>
        <v>0</v>
      </c>
      <c r="P903" s="43">
        <f t="shared" si="97"/>
        <v>0</v>
      </c>
      <c r="Q903" s="43">
        <f t="shared" si="97"/>
        <v>336000</v>
      </c>
      <c r="R903" s="43">
        <f t="shared" si="97"/>
        <v>589670</v>
      </c>
      <c r="T903" s="30"/>
    </row>
    <row r="904" spans="1:20" ht="21" customHeight="1">
      <c r="A904" s="156"/>
      <c r="B904" s="156"/>
      <c r="C904" s="156"/>
      <c r="D904" s="156"/>
      <c r="E904" s="156"/>
      <c r="F904" s="156"/>
      <c r="G904" s="156"/>
      <c r="H904" s="156"/>
      <c r="I904" s="156"/>
      <c r="J904" s="156"/>
      <c r="K904" s="156"/>
      <c r="L904" s="2">
        <v>2011</v>
      </c>
      <c r="M904" s="43">
        <f t="shared" si="97"/>
        <v>924884</v>
      </c>
      <c r="N904" s="43">
        <f t="shared" si="97"/>
        <v>71854</v>
      </c>
      <c r="O904" s="43">
        <f t="shared" si="97"/>
        <v>0</v>
      </c>
      <c r="P904" s="43">
        <f t="shared" si="97"/>
        <v>0</v>
      </c>
      <c r="Q904" s="43">
        <f t="shared" si="97"/>
        <v>361000</v>
      </c>
      <c r="R904" s="43">
        <f t="shared" si="97"/>
        <v>492030</v>
      </c>
      <c r="T904" s="30"/>
    </row>
    <row r="905" spans="1:20" ht="21" customHeight="1">
      <c r="A905" s="156"/>
      <c r="B905" s="156"/>
      <c r="C905" s="156"/>
      <c r="D905" s="156"/>
      <c r="E905" s="156"/>
      <c r="F905" s="156"/>
      <c r="G905" s="156"/>
      <c r="H905" s="156"/>
      <c r="I905" s="156"/>
      <c r="J905" s="156"/>
      <c r="K905" s="156"/>
      <c r="L905" s="2">
        <v>2012</v>
      </c>
      <c r="M905" s="43">
        <f aca="true" t="shared" si="98" ref="M905:N908">M892+M885+M878+M871+M898</f>
        <v>944884</v>
      </c>
      <c r="N905" s="43">
        <f t="shared" si="98"/>
        <v>71854</v>
      </c>
      <c r="O905" s="43">
        <f aca="true" t="shared" si="99" ref="O905:R908">O892+O885+O878+O871</f>
        <v>0</v>
      </c>
      <c r="P905" s="43">
        <f t="shared" si="99"/>
        <v>0</v>
      </c>
      <c r="Q905" s="43">
        <f t="shared" si="99"/>
        <v>381000</v>
      </c>
      <c r="R905" s="43">
        <f t="shared" si="99"/>
        <v>492030</v>
      </c>
      <c r="T905" s="30"/>
    </row>
    <row r="906" spans="1:20" ht="21" customHeight="1">
      <c r="A906" s="156"/>
      <c r="B906" s="156"/>
      <c r="C906" s="156"/>
      <c r="D906" s="156"/>
      <c r="E906" s="156"/>
      <c r="F906" s="156"/>
      <c r="G906" s="156"/>
      <c r="H906" s="156"/>
      <c r="I906" s="156"/>
      <c r="J906" s="156"/>
      <c r="K906" s="156"/>
      <c r="L906" s="2">
        <v>2013</v>
      </c>
      <c r="M906" s="43">
        <f t="shared" si="98"/>
        <v>745530</v>
      </c>
      <c r="N906" s="43">
        <f t="shared" si="98"/>
        <v>50905</v>
      </c>
      <c r="O906" s="43">
        <f t="shared" si="99"/>
        <v>0</v>
      </c>
      <c r="P906" s="43">
        <f t="shared" si="99"/>
        <v>0</v>
      </c>
      <c r="Q906" s="43">
        <f t="shared" si="99"/>
        <v>239250</v>
      </c>
      <c r="R906" s="43">
        <f t="shared" si="99"/>
        <v>455375</v>
      </c>
      <c r="T906" s="30"/>
    </row>
    <row r="907" spans="1:20" ht="21" customHeight="1">
      <c r="A907" s="156"/>
      <c r="B907" s="156"/>
      <c r="C907" s="156"/>
      <c r="D907" s="156"/>
      <c r="E907" s="156"/>
      <c r="F907" s="156"/>
      <c r="G907" s="156"/>
      <c r="H907" s="156"/>
      <c r="I907" s="156"/>
      <c r="J907" s="156"/>
      <c r="K907" s="156"/>
      <c r="L907" s="2">
        <v>2014</v>
      </c>
      <c r="M907" s="43">
        <f t="shared" si="98"/>
        <v>458690</v>
      </c>
      <c r="N907" s="43">
        <f t="shared" si="98"/>
        <v>315</v>
      </c>
      <c r="O907" s="43">
        <f t="shared" si="99"/>
        <v>0</v>
      </c>
      <c r="P907" s="43">
        <f t="shared" si="99"/>
        <v>0</v>
      </c>
      <c r="Q907" s="43">
        <f t="shared" si="99"/>
        <v>450000</v>
      </c>
      <c r="R907" s="43">
        <f t="shared" si="99"/>
        <v>8375</v>
      </c>
      <c r="T907" s="30"/>
    </row>
    <row r="908" spans="1:20" ht="21.75" customHeight="1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2">
        <v>2015</v>
      </c>
      <c r="M908" s="98">
        <f t="shared" si="98"/>
        <v>450000</v>
      </c>
      <c r="N908" s="98">
        <f t="shared" si="98"/>
        <v>0</v>
      </c>
      <c r="O908" s="98">
        <f t="shared" si="99"/>
        <v>0</v>
      </c>
      <c r="P908" s="98">
        <f t="shared" si="99"/>
        <v>0</v>
      </c>
      <c r="Q908" s="98">
        <f t="shared" si="99"/>
        <v>450000</v>
      </c>
      <c r="R908" s="98">
        <f t="shared" si="99"/>
        <v>0</v>
      </c>
      <c r="T908" s="30"/>
    </row>
    <row r="909" spans="1:20" ht="21" customHeight="1">
      <c r="A909" s="112" t="s">
        <v>311</v>
      </c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57"/>
      <c r="T909" s="30"/>
    </row>
    <row r="910" spans="1:20" ht="36" customHeight="1">
      <c r="A910" s="151" t="s">
        <v>199</v>
      </c>
      <c r="B910" s="136" t="s">
        <v>165</v>
      </c>
      <c r="C910" s="137">
        <f>D910+E910+F910+G910+H910+I910</f>
        <v>3100</v>
      </c>
      <c r="D910" s="137">
        <v>300</v>
      </c>
      <c r="E910" s="137">
        <v>300</v>
      </c>
      <c r="F910" s="137">
        <v>450</v>
      </c>
      <c r="G910" s="137">
        <v>600</v>
      </c>
      <c r="H910" s="137">
        <v>650</v>
      </c>
      <c r="I910" s="137">
        <v>800</v>
      </c>
      <c r="J910" s="151" t="s">
        <v>163</v>
      </c>
      <c r="K910" s="145" t="s">
        <v>358</v>
      </c>
      <c r="L910" s="5" t="s">
        <v>130</v>
      </c>
      <c r="M910" s="95">
        <f>SUM(M911:M916)</f>
        <v>2912.3</v>
      </c>
      <c r="N910" s="95">
        <f>SUM(N911:N916)</f>
        <v>2912.3</v>
      </c>
      <c r="O910" s="60"/>
      <c r="P910" s="60"/>
      <c r="Q910" s="60"/>
      <c r="R910" s="61"/>
      <c r="T910" s="30"/>
    </row>
    <row r="911" spans="1:20" ht="21.75" customHeight="1">
      <c r="A911" s="151"/>
      <c r="B911" s="136"/>
      <c r="C911" s="137"/>
      <c r="D911" s="137"/>
      <c r="E911" s="137"/>
      <c r="F911" s="137"/>
      <c r="G911" s="137"/>
      <c r="H911" s="137"/>
      <c r="I911" s="137"/>
      <c r="J911" s="151"/>
      <c r="K911" s="145"/>
      <c r="L911" s="11">
        <v>2010</v>
      </c>
      <c r="M911" s="27">
        <v>279.5</v>
      </c>
      <c r="N911" s="27">
        <v>279.5</v>
      </c>
      <c r="O911" s="27"/>
      <c r="P911" s="27"/>
      <c r="Q911" s="27"/>
      <c r="R911" s="27"/>
      <c r="T911" s="30"/>
    </row>
    <row r="912" spans="1:20" ht="22.5" customHeight="1">
      <c r="A912" s="151"/>
      <c r="B912" s="136"/>
      <c r="C912" s="137"/>
      <c r="D912" s="137"/>
      <c r="E912" s="137"/>
      <c r="F912" s="137"/>
      <c r="G912" s="137"/>
      <c r="H912" s="137"/>
      <c r="I912" s="137"/>
      <c r="J912" s="151"/>
      <c r="K912" s="145"/>
      <c r="L912" s="11">
        <v>2011</v>
      </c>
      <c r="M912" s="27">
        <v>279.5</v>
      </c>
      <c r="N912" s="27">
        <v>279.5</v>
      </c>
      <c r="O912" s="27"/>
      <c r="P912" s="27"/>
      <c r="Q912" s="27"/>
      <c r="R912" s="27"/>
      <c r="T912" s="30"/>
    </row>
    <row r="913" spans="1:20" ht="25.5" customHeight="1">
      <c r="A913" s="151"/>
      <c r="B913" s="136"/>
      <c r="C913" s="137"/>
      <c r="D913" s="137"/>
      <c r="E913" s="137"/>
      <c r="F913" s="137"/>
      <c r="G913" s="137"/>
      <c r="H913" s="137"/>
      <c r="I913" s="137"/>
      <c r="J913" s="151"/>
      <c r="K913" s="145"/>
      <c r="L913" s="11">
        <v>2012</v>
      </c>
      <c r="M913" s="27">
        <v>419.3</v>
      </c>
      <c r="N913" s="27">
        <v>419.3</v>
      </c>
      <c r="O913" s="27"/>
      <c r="P913" s="27"/>
      <c r="Q913" s="27"/>
      <c r="R913" s="27"/>
      <c r="T913" s="30"/>
    </row>
    <row r="914" spans="1:20" ht="25.5" customHeight="1">
      <c r="A914" s="151"/>
      <c r="B914" s="136"/>
      <c r="C914" s="137"/>
      <c r="D914" s="137"/>
      <c r="E914" s="137"/>
      <c r="F914" s="137"/>
      <c r="G914" s="137"/>
      <c r="H914" s="137"/>
      <c r="I914" s="137"/>
      <c r="J914" s="151"/>
      <c r="K914" s="145"/>
      <c r="L914" s="11">
        <v>2013</v>
      </c>
      <c r="M914" s="27">
        <v>559</v>
      </c>
      <c r="N914" s="27">
        <v>559</v>
      </c>
      <c r="O914" s="27"/>
      <c r="P914" s="27"/>
      <c r="Q914" s="27"/>
      <c r="R914" s="27"/>
      <c r="T914" s="30"/>
    </row>
    <row r="915" spans="1:20" ht="25.5" customHeight="1">
      <c r="A915" s="151"/>
      <c r="B915" s="136"/>
      <c r="C915" s="137"/>
      <c r="D915" s="137"/>
      <c r="E915" s="137"/>
      <c r="F915" s="137"/>
      <c r="G915" s="137"/>
      <c r="H915" s="137"/>
      <c r="I915" s="137"/>
      <c r="J915" s="151"/>
      <c r="K915" s="145"/>
      <c r="L915" s="11">
        <v>2014</v>
      </c>
      <c r="M915" s="27">
        <v>581.5</v>
      </c>
      <c r="N915" s="27">
        <v>581.5</v>
      </c>
      <c r="O915" s="27"/>
      <c r="P915" s="27"/>
      <c r="Q915" s="27"/>
      <c r="R915" s="27"/>
      <c r="T915" s="30"/>
    </row>
    <row r="916" spans="1:20" ht="28.5" customHeight="1">
      <c r="A916" s="151"/>
      <c r="B916" s="136"/>
      <c r="C916" s="137"/>
      <c r="D916" s="137"/>
      <c r="E916" s="137"/>
      <c r="F916" s="137"/>
      <c r="G916" s="137"/>
      <c r="H916" s="137"/>
      <c r="I916" s="137"/>
      <c r="J916" s="151"/>
      <c r="K916" s="145"/>
      <c r="L916" s="11">
        <v>2015</v>
      </c>
      <c r="M916" s="50">
        <v>793.5</v>
      </c>
      <c r="N916" s="50">
        <v>793.5</v>
      </c>
      <c r="O916" s="50"/>
      <c r="P916" s="50"/>
      <c r="Q916" s="50"/>
      <c r="R916" s="50"/>
      <c r="T916" s="30"/>
    </row>
    <row r="917" spans="1:20" ht="3.75" customHeight="1" hidden="1">
      <c r="A917" s="38"/>
      <c r="B917" s="79"/>
      <c r="C917" s="93"/>
      <c r="D917" s="93"/>
      <c r="E917" s="93"/>
      <c r="F917" s="93"/>
      <c r="G917" s="93"/>
      <c r="H917" s="93"/>
      <c r="I917" s="93"/>
      <c r="J917" s="94"/>
      <c r="K917" s="80"/>
      <c r="L917" s="77"/>
      <c r="M917" s="27"/>
      <c r="N917" s="27"/>
      <c r="O917" s="27"/>
      <c r="P917" s="27"/>
      <c r="Q917" s="27"/>
      <c r="R917" s="27"/>
      <c r="T917" s="30"/>
    </row>
    <row r="918" spans="1:20" ht="15.75" hidden="1">
      <c r="A918" s="282" t="s">
        <v>144</v>
      </c>
      <c r="B918" s="139"/>
      <c r="C918" s="143"/>
      <c r="D918" s="143"/>
      <c r="E918" s="146"/>
      <c r="F918" s="146"/>
      <c r="G918" s="146"/>
      <c r="H918" s="146"/>
      <c r="I918" s="146"/>
      <c r="J918" s="139"/>
      <c r="K918" s="146"/>
      <c r="L918" s="2"/>
      <c r="M918" s="28"/>
      <c r="N918" s="28"/>
      <c r="O918" s="28">
        <f>O911</f>
        <v>0</v>
      </c>
      <c r="P918" s="28">
        <f>P911</f>
        <v>0</v>
      </c>
      <c r="Q918" s="28">
        <f>Q911</f>
        <v>0</v>
      </c>
      <c r="R918" s="28">
        <f>R911</f>
        <v>0</v>
      </c>
      <c r="T918" s="30"/>
    </row>
    <row r="919" spans="1:20" ht="15.75" hidden="1">
      <c r="A919" s="282"/>
      <c r="B919" s="139"/>
      <c r="C919" s="143"/>
      <c r="D919" s="143"/>
      <c r="E919" s="146"/>
      <c r="F919" s="146"/>
      <c r="G919" s="146"/>
      <c r="H919" s="146"/>
      <c r="I919" s="146"/>
      <c r="J919" s="139"/>
      <c r="K919" s="146"/>
      <c r="L919" s="2"/>
      <c r="M919" s="28"/>
      <c r="N919" s="28"/>
      <c r="O919" s="28">
        <f aca="true" t="shared" si="100" ref="O919:R921">O912</f>
        <v>0</v>
      </c>
      <c r="P919" s="28">
        <f t="shared" si="100"/>
        <v>0</v>
      </c>
      <c r="Q919" s="28">
        <f t="shared" si="100"/>
        <v>0</v>
      </c>
      <c r="R919" s="28">
        <f t="shared" si="100"/>
        <v>0</v>
      </c>
      <c r="T919" s="30"/>
    </row>
    <row r="920" spans="1:20" ht="15.75" hidden="1">
      <c r="A920" s="282"/>
      <c r="B920" s="139"/>
      <c r="C920" s="143"/>
      <c r="D920" s="143"/>
      <c r="E920" s="146"/>
      <c r="F920" s="146"/>
      <c r="G920" s="146"/>
      <c r="H920" s="146"/>
      <c r="I920" s="146"/>
      <c r="J920" s="139"/>
      <c r="K920" s="146"/>
      <c r="L920" s="2"/>
      <c r="M920" s="28"/>
      <c r="N920" s="28"/>
      <c r="O920" s="28">
        <f t="shared" si="100"/>
        <v>0</v>
      </c>
      <c r="P920" s="28">
        <f t="shared" si="100"/>
        <v>0</v>
      </c>
      <c r="Q920" s="28">
        <f t="shared" si="100"/>
        <v>0</v>
      </c>
      <c r="R920" s="28">
        <f t="shared" si="100"/>
        <v>0</v>
      </c>
      <c r="T920" s="30"/>
    </row>
    <row r="921" spans="1:20" ht="15.75" hidden="1">
      <c r="A921" s="282"/>
      <c r="B921" s="139"/>
      <c r="C921" s="143"/>
      <c r="D921" s="143"/>
      <c r="E921" s="146"/>
      <c r="F921" s="146"/>
      <c r="G921" s="146"/>
      <c r="H921" s="146"/>
      <c r="I921" s="146"/>
      <c r="J921" s="139"/>
      <c r="K921" s="146"/>
      <c r="L921" s="2"/>
      <c r="M921" s="28"/>
      <c r="N921" s="28"/>
      <c r="O921" s="28">
        <f t="shared" si="100"/>
        <v>0</v>
      </c>
      <c r="P921" s="28">
        <f t="shared" si="100"/>
        <v>0</v>
      </c>
      <c r="Q921" s="28">
        <f t="shared" si="100"/>
        <v>0</v>
      </c>
      <c r="R921" s="28">
        <f t="shared" si="100"/>
        <v>0</v>
      </c>
      <c r="T921" s="30"/>
    </row>
    <row r="922" spans="1:20" ht="15.75" hidden="1">
      <c r="A922" s="282"/>
      <c r="B922" s="139"/>
      <c r="C922" s="143"/>
      <c r="D922" s="143"/>
      <c r="E922" s="146"/>
      <c r="F922" s="146"/>
      <c r="G922" s="146"/>
      <c r="H922" s="146"/>
      <c r="I922" s="146"/>
      <c r="J922" s="139"/>
      <c r="K922" s="146"/>
      <c r="L922" s="2"/>
      <c r="M922" s="28"/>
      <c r="N922" s="28"/>
      <c r="O922" s="28">
        <f aca="true" t="shared" si="101" ref="O922:R923">O915</f>
        <v>0</v>
      </c>
      <c r="P922" s="28">
        <f t="shared" si="101"/>
        <v>0</v>
      </c>
      <c r="Q922" s="28">
        <f t="shared" si="101"/>
        <v>0</v>
      </c>
      <c r="R922" s="28">
        <f t="shared" si="101"/>
        <v>0</v>
      </c>
      <c r="T922" s="30"/>
    </row>
    <row r="923" spans="1:20" ht="15.75" hidden="1">
      <c r="A923" s="282"/>
      <c r="B923" s="139"/>
      <c r="C923" s="143"/>
      <c r="D923" s="143"/>
      <c r="E923" s="146"/>
      <c r="F923" s="146"/>
      <c r="G923" s="146"/>
      <c r="H923" s="146"/>
      <c r="I923" s="146"/>
      <c r="J923" s="139"/>
      <c r="K923" s="146"/>
      <c r="L923" s="2"/>
      <c r="M923" s="28"/>
      <c r="N923" s="28"/>
      <c r="O923" s="28">
        <f t="shared" si="101"/>
        <v>0</v>
      </c>
      <c r="P923" s="28">
        <f t="shared" si="101"/>
        <v>0</v>
      </c>
      <c r="Q923" s="28">
        <f t="shared" si="101"/>
        <v>0</v>
      </c>
      <c r="R923" s="28">
        <f t="shared" si="101"/>
        <v>0</v>
      </c>
      <c r="T923" s="30"/>
    </row>
    <row r="924" spans="1:20" ht="18.75" hidden="1">
      <c r="A924" s="172"/>
      <c r="B924" s="172"/>
      <c r="C924" s="172"/>
      <c r="D924" s="172"/>
      <c r="E924" s="172"/>
      <c r="F924" s="172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2"/>
      <c r="R924" s="172"/>
      <c r="T924" s="30"/>
    </row>
    <row r="925" spans="1:20" ht="15.75" hidden="1">
      <c r="A925" s="152"/>
      <c r="B925" s="218"/>
      <c r="C925" s="121"/>
      <c r="D925" s="121"/>
      <c r="E925" s="148"/>
      <c r="F925" s="148"/>
      <c r="G925" s="148"/>
      <c r="H925" s="148"/>
      <c r="I925" s="148"/>
      <c r="J925" s="199"/>
      <c r="K925" s="148"/>
      <c r="L925" s="2"/>
      <c r="M925" s="33"/>
      <c r="N925" s="33"/>
      <c r="O925" s="11"/>
      <c r="P925" s="1"/>
      <c r="Q925" s="1"/>
      <c r="R925" s="1"/>
      <c r="T925" s="30"/>
    </row>
    <row r="926" spans="1:20" ht="15.75" hidden="1">
      <c r="A926" s="153"/>
      <c r="B926" s="219"/>
      <c r="C926" s="158"/>
      <c r="D926" s="158"/>
      <c r="E926" s="149"/>
      <c r="F926" s="149"/>
      <c r="G926" s="149"/>
      <c r="H926" s="149"/>
      <c r="I926" s="149"/>
      <c r="J926" s="200"/>
      <c r="K926" s="149"/>
      <c r="L926" s="2"/>
      <c r="M926" s="33"/>
      <c r="N926" s="33"/>
      <c r="O926" s="11"/>
      <c r="P926" s="1"/>
      <c r="Q926" s="1"/>
      <c r="R926" s="1"/>
      <c r="T926" s="30"/>
    </row>
    <row r="927" spans="1:20" ht="15.75" hidden="1">
      <c r="A927" s="153"/>
      <c r="B927" s="219"/>
      <c r="C927" s="158"/>
      <c r="D927" s="158"/>
      <c r="E927" s="149"/>
      <c r="F927" s="149"/>
      <c r="G927" s="149"/>
      <c r="H927" s="149"/>
      <c r="I927" s="149"/>
      <c r="J927" s="200"/>
      <c r="K927" s="149"/>
      <c r="L927" s="2"/>
      <c r="M927" s="33"/>
      <c r="N927" s="33"/>
      <c r="O927" s="11"/>
      <c r="P927" s="1"/>
      <c r="Q927" s="1"/>
      <c r="R927" s="1"/>
      <c r="T927" s="30"/>
    </row>
    <row r="928" spans="1:20" ht="15.75" hidden="1">
      <c r="A928" s="153"/>
      <c r="B928" s="219"/>
      <c r="C928" s="158"/>
      <c r="D928" s="158"/>
      <c r="E928" s="149"/>
      <c r="F928" s="149"/>
      <c r="G928" s="149"/>
      <c r="H928" s="149"/>
      <c r="I928" s="149"/>
      <c r="J928" s="200"/>
      <c r="K928" s="149"/>
      <c r="L928" s="2"/>
      <c r="M928" s="33"/>
      <c r="N928" s="33"/>
      <c r="O928" s="11"/>
      <c r="P928" s="1"/>
      <c r="Q928" s="1"/>
      <c r="R928" s="1"/>
      <c r="T928" s="30"/>
    </row>
    <row r="929" spans="1:20" ht="15.75" hidden="1">
      <c r="A929" s="153"/>
      <c r="B929" s="219"/>
      <c r="C929" s="158"/>
      <c r="D929" s="158"/>
      <c r="E929" s="149"/>
      <c r="F929" s="149"/>
      <c r="G929" s="149"/>
      <c r="H929" s="149"/>
      <c r="I929" s="149"/>
      <c r="J929" s="200"/>
      <c r="K929" s="149"/>
      <c r="L929" s="2"/>
      <c r="M929" s="33"/>
      <c r="N929" s="33"/>
      <c r="O929" s="11"/>
      <c r="P929" s="1"/>
      <c r="Q929" s="1"/>
      <c r="R929" s="1"/>
      <c r="T929" s="30"/>
    </row>
    <row r="930" spans="1:20" ht="15.75" hidden="1">
      <c r="A930" s="154"/>
      <c r="B930" s="118"/>
      <c r="C930" s="128"/>
      <c r="D930" s="128"/>
      <c r="E930" s="150"/>
      <c r="F930" s="150"/>
      <c r="G930" s="150"/>
      <c r="H930" s="150"/>
      <c r="I930" s="150"/>
      <c r="J930" s="201"/>
      <c r="K930" s="150"/>
      <c r="L930" s="2"/>
      <c r="M930" s="33"/>
      <c r="N930" s="33"/>
      <c r="O930" s="11"/>
      <c r="P930" s="1"/>
      <c r="Q930" s="1"/>
      <c r="R930" s="1"/>
      <c r="T930" s="30"/>
    </row>
    <row r="931" spans="1:20" ht="18.75" hidden="1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T931" s="30"/>
    </row>
    <row r="932" spans="1:20" ht="18" customHeight="1" hidden="1">
      <c r="A932" s="280"/>
      <c r="B932" s="283"/>
      <c r="C932" s="129"/>
      <c r="D932" s="129"/>
      <c r="E932" s="129"/>
      <c r="F932" s="129"/>
      <c r="G932" s="129"/>
      <c r="H932" s="129"/>
      <c r="I932" s="129"/>
      <c r="J932" s="280"/>
      <c r="K932" s="121"/>
      <c r="L932" s="2"/>
      <c r="M932" s="34"/>
      <c r="N932" s="34"/>
      <c r="O932" s="21"/>
      <c r="P932" s="22"/>
      <c r="Q932" s="22"/>
      <c r="R932" s="22"/>
      <c r="T932" s="30"/>
    </row>
    <row r="933" spans="1:20" ht="15.75" hidden="1">
      <c r="A933" s="281"/>
      <c r="B933" s="284"/>
      <c r="C933" s="130"/>
      <c r="D933" s="130"/>
      <c r="E933" s="130"/>
      <c r="F933" s="130"/>
      <c r="G933" s="130"/>
      <c r="H933" s="130"/>
      <c r="I933" s="130"/>
      <c r="J933" s="281"/>
      <c r="K933" s="158"/>
      <c r="L933" s="2"/>
      <c r="M933" s="34"/>
      <c r="N933" s="34"/>
      <c r="O933" s="21"/>
      <c r="P933" s="22"/>
      <c r="Q933" s="22"/>
      <c r="R933" s="22"/>
      <c r="T933" s="30"/>
    </row>
    <row r="934" spans="1:20" ht="15.75" hidden="1">
      <c r="A934" s="281"/>
      <c r="B934" s="284"/>
      <c r="C934" s="130"/>
      <c r="D934" s="130"/>
      <c r="E934" s="130"/>
      <c r="F934" s="130"/>
      <c r="G934" s="130"/>
      <c r="H934" s="130"/>
      <c r="I934" s="130"/>
      <c r="J934" s="281"/>
      <c r="K934" s="158"/>
      <c r="L934" s="2"/>
      <c r="M934" s="34"/>
      <c r="N934" s="34"/>
      <c r="O934" s="21"/>
      <c r="P934" s="22"/>
      <c r="Q934" s="22"/>
      <c r="R934" s="22"/>
      <c r="T934" s="30"/>
    </row>
    <row r="935" spans="1:20" ht="15.75" hidden="1">
      <c r="A935" s="281"/>
      <c r="B935" s="284"/>
      <c r="C935" s="130"/>
      <c r="D935" s="130"/>
      <c r="E935" s="130"/>
      <c r="F935" s="130"/>
      <c r="G935" s="130"/>
      <c r="H935" s="130"/>
      <c r="I935" s="130"/>
      <c r="J935" s="281"/>
      <c r="K935" s="158"/>
      <c r="L935" s="2"/>
      <c r="M935" s="34"/>
      <c r="N935" s="34"/>
      <c r="O935" s="21"/>
      <c r="P935" s="22"/>
      <c r="Q935" s="22"/>
      <c r="R935" s="22"/>
      <c r="T935" s="30"/>
    </row>
    <row r="936" spans="1:20" ht="15.75" hidden="1">
      <c r="A936" s="281"/>
      <c r="B936" s="284"/>
      <c r="C936" s="130"/>
      <c r="D936" s="130"/>
      <c r="E936" s="130"/>
      <c r="F936" s="130"/>
      <c r="G936" s="130"/>
      <c r="H936" s="130"/>
      <c r="I936" s="130"/>
      <c r="J936" s="281"/>
      <c r="K936" s="158"/>
      <c r="L936" s="2"/>
      <c r="M936" s="34"/>
      <c r="N936" s="34"/>
      <c r="O936" s="21"/>
      <c r="P936" s="22"/>
      <c r="Q936" s="22"/>
      <c r="R936" s="22"/>
      <c r="T936" s="30"/>
    </row>
    <row r="937" spans="1:20" ht="15.75" hidden="1">
      <c r="A937" s="281"/>
      <c r="B937" s="284"/>
      <c r="C937" s="130"/>
      <c r="D937" s="130"/>
      <c r="E937" s="130"/>
      <c r="F937" s="130"/>
      <c r="G937" s="130"/>
      <c r="H937" s="130"/>
      <c r="I937" s="130"/>
      <c r="J937" s="281"/>
      <c r="K937" s="158"/>
      <c r="L937" s="2"/>
      <c r="M937" s="34"/>
      <c r="N937" s="34"/>
      <c r="O937" s="21"/>
      <c r="P937" s="22"/>
      <c r="Q937" s="22"/>
      <c r="R937" s="22"/>
      <c r="T937" s="30"/>
    </row>
    <row r="938" spans="1:20" ht="79.5" customHeight="1" hidden="1">
      <c r="A938" s="119"/>
      <c r="B938" s="285"/>
      <c r="C938" s="131"/>
      <c r="D938" s="131"/>
      <c r="E938" s="131"/>
      <c r="F938" s="131"/>
      <c r="G938" s="131"/>
      <c r="H938" s="131"/>
      <c r="I938" s="131"/>
      <c r="J938" s="119"/>
      <c r="K938" s="128"/>
      <c r="L938" s="22"/>
      <c r="M938" s="22"/>
      <c r="N938" s="22"/>
      <c r="O938" s="22"/>
      <c r="P938" s="22"/>
      <c r="Q938" s="22"/>
      <c r="R938" s="22"/>
      <c r="T938" s="30"/>
    </row>
    <row r="939" spans="1:20" ht="22.5" customHeight="1">
      <c r="A939" s="193" t="s">
        <v>312</v>
      </c>
      <c r="B939" s="194"/>
      <c r="C939" s="194"/>
      <c r="D939" s="194"/>
      <c r="E939" s="194"/>
      <c r="F939" s="194"/>
      <c r="G939" s="194"/>
      <c r="H939" s="194"/>
      <c r="I939" s="194"/>
      <c r="J939" s="194"/>
      <c r="K939" s="194"/>
      <c r="L939" s="194"/>
      <c r="M939" s="194"/>
      <c r="N939" s="194"/>
      <c r="O939" s="194"/>
      <c r="P939" s="194"/>
      <c r="Q939" s="194"/>
      <c r="R939" s="195"/>
      <c r="T939" s="30"/>
    </row>
    <row r="940" spans="1:20" ht="21" customHeight="1">
      <c r="A940" s="209" t="s">
        <v>200</v>
      </c>
      <c r="B940" s="139"/>
      <c r="C940" s="143"/>
      <c r="D940" s="143"/>
      <c r="E940" s="146"/>
      <c r="F940" s="146"/>
      <c r="G940" s="146"/>
      <c r="H940" s="146"/>
      <c r="I940" s="146"/>
      <c r="J940" s="139" t="s">
        <v>85</v>
      </c>
      <c r="K940" s="148" t="s">
        <v>73</v>
      </c>
      <c r="L940" s="25">
        <v>2010</v>
      </c>
      <c r="M940" s="25">
        <f>N940+O940+P940+Q940+R940</f>
        <v>727</v>
      </c>
      <c r="N940" s="25">
        <v>727</v>
      </c>
      <c r="O940" s="25"/>
      <c r="P940" s="25"/>
      <c r="Q940" s="25"/>
      <c r="R940" s="25"/>
      <c r="T940" s="30"/>
    </row>
    <row r="941" spans="1:20" ht="21" customHeight="1">
      <c r="A941" s="209"/>
      <c r="B941" s="139"/>
      <c r="C941" s="143"/>
      <c r="D941" s="143"/>
      <c r="E941" s="146"/>
      <c r="F941" s="146"/>
      <c r="G941" s="146"/>
      <c r="H941" s="146"/>
      <c r="I941" s="146"/>
      <c r="J941" s="139"/>
      <c r="K941" s="149"/>
      <c r="L941" s="25">
        <v>2011</v>
      </c>
      <c r="M941" s="25">
        <f aca="true" t="shared" si="102" ref="M941:M946">N941+O941+P941+Q941+R941</f>
        <v>788</v>
      </c>
      <c r="N941" s="25">
        <v>788</v>
      </c>
      <c r="O941" s="25"/>
      <c r="P941" s="25"/>
      <c r="Q941" s="25"/>
      <c r="R941" s="25"/>
      <c r="T941" s="30"/>
    </row>
    <row r="942" spans="1:20" ht="21.75" customHeight="1">
      <c r="A942" s="209"/>
      <c r="B942" s="139"/>
      <c r="C942" s="143"/>
      <c r="D942" s="143"/>
      <c r="E942" s="146"/>
      <c r="F942" s="146"/>
      <c r="G942" s="146"/>
      <c r="H942" s="146"/>
      <c r="I942" s="146"/>
      <c r="J942" s="139"/>
      <c r="K942" s="149"/>
      <c r="L942" s="25">
        <v>2012</v>
      </c>
      <c r="M942" s="25">
        <f t="shared" si="102"/>
        <v>835</v>
      </c>
      <c r="N942" s="25">
        <v>835</v>
      </c>
      <c r="O942" s="25"/>
      <c r="P942" s="25"/>
      <c r="Q942" s="25"/>
      <c r="R942" s="25"/>
      <c r="T942" s="30"/>
    </row>
    <row r="943" spans="1:20" ht="28.5" customHeight="1">
      <c r="A943" s="209"/>
      <c r="B943" s="139"/>
      <c r="C943" s="143"/>
      <c r="D943" s="143"/>
      <c r="E943" s="146"/>
      <c r="F943" s="146"/>
      <c r="G943" s="146"/>
      <c r="H943" s="146"/>
      <c r="I943" s="146"/>
      <c r="J943" s="139"/>
      <c r="K943" s="149"/>
      <c r="L943" s="25">
        <v>2013</v>
      </c>
      <c r="M943" s="25">
        <f t="shared" si="102"/>
        <v>893</v>
      </c>
      <c r="N943" s="25">
        <v>893</v>
      </c>
      <c r="O943" s="25"/>
      <c r="P943" s="25"/>
      <c r="Q943" s="25"/>
      <c r="R943" s="25"/>
      <c r="T943" s="30"/>
    </row>
    <row r="944" spans="1:20" ht="27.75" customHeight="1">
      <c r="A944" s="209"/>
      <c r="B944" s="139"/>
      <c r="C944" s="143"/>
      <c r="D944" s="143"/>
      <c r="E944" s="146"/>
      <c r="F944" s="146"/>
      <c r="G944" s="146"/>
      <c r="H944" s="146"/>
      <c r="I944" s="146"/>
      <c r="J944" s="139"/>
      <c r="K944" s="149"/>
      <c r="L944" s="25">
        <v>2014</v>
      </c>
      <c r="M944" s="25">
        <f t="shared" si="102"/>
        <v>1039</v>
      </c>
      <c r="N944" s="25">
        <v>1039</v>
      </c>
      <c r="O944" s="25"/>
      <c r="P944" s="25"/>
      <c r="Q944" s="25"/>
      <c r="R944" s="25"/>
      <c r="T944" s="30"/>
    </row>
    <row r="945" spans="1:20" ht="45" customHeight="1">
      <c r="A945" s="209"/>
      <c r="B945" s="139"/>
      <c r="C945" s="143"/>
      <c r="D945" s="143"/>
      <c r="E945" s="146"/>
      <c r="F945" s="146"/>
      <c r="G945" s="146"/>
      <c r="H945" s="146"/>
      <c r="I945" s="146"/>
      <c r="J945" s="139"/>
      <c r="K945" s="150"/>
      <c r="L945" s="25">
        <v>2015</v>
      </c>
      <c r="M945" s="25">
        <f t="shared" si="102"/>
        <v>1101</v>
      </c>
      <c r="N945" s="25">
        <v>1101</v>
      </c>
      <c r="O945" s="25"/>
      <c r="P945" s="25"/>
      <c r="Q945" s="25"/>
      <c r="R945" s="25"/>
      <c r="T945" s="30"/>
    </row>
    <row r="946" spans="1:20" ht="15.75" customHeight="1">
      <c r="A946" s="117"/>
      <c r="B946" s="139"/>
      <c r="C946" s="143"/>
      <c r="D946" s="143"/>
      <c r="E946" s="146"/>
      <c r="F946" s="146"/>
      <c r="G946" s="146"/>
      <c r="H946" s="146"/>
      <c r="I946" s="146"/>
      <c r="J946" s="139" t="s">
        <v>86</v>
      </c>
      <c r="K946" s="148" t="s">
        <v>73</v>
      </c>
      <c r="L946" s="25">
        <v>2010</v>
      </c>
      <c r="M946" s="25">
        <f t="shared" si="102"/>
        <v>512.8</v>
      </c>
      <c r="N946" s="25">
        <v>512.8</v>
      </c>
      <c r="O946" s="25"/>
      <c r="P946" s="25"/>
      <c r="Q946" s="25"/>
      <c r="R946" s="25"/>
      <c r="T946" s="30"/>
    </row>
    <row r="947" spans="1:20" ht="15.75">
      <c r="A947" s="117"/>
      <c r="B947" s="139"/>
      <c r="C947" s="143"/>
      <c r="D947" s="143"/>
      <c r="E947" s="146"/>
      <c r="F947" s="146"/>
      <c r="G947" s="146"/>
      <c r="H947" s="146"/>
      <c r="I947" s="146"/>
      <c r="J947" s="139"/>
      <c r="K947" s="149"/>
      <c r="L947" s="25">
        <v>2011</v>
      </c>
      <c r="M947" s="25">
        <f aca="true" t="shared" si="103" ref="M947:M957">N947+O947+P947+Q947+R947</f>
        <v>553.8</v>
      </c>
      <c r="N947" s="25">
        <v>553.8</v>
      </c>
      <c r="O947" s="25"/>
      <c r="P947" s="25"/>
      <c r="Q947" s="25"/>
      <c r="R947" s="25"/>
      <c r="T947" s="30"/>
    </row>
    <row r="948" spans="1:20" ht="15.75">
      <c r="A948" s="117"/>
      <c r="B948" s="139"/>
      <c r="C948" s="143"/>
      <c r="D948" s="143"/>
      <c r="E948" s="146"/>
      <c r="F948" s="146"/>
      <c r="G948" s="146"/>
      <c r="H948" s="146"/>
      <c r="I948" s="146"/>
      <c r="J948" s="139"/>
      <c r="K948" s="149"/>
      <c r="L948" s="25">
        <v>2012</v>
      </c>
      <c r="M948" s="25">
        <f t="shared" si="103"/>
        <v>598.1</v>
      </c>
      <c r="N948" s="25">
        <v>598.1</v>
      </c>
      <c r="O948" s="25"/>
      <c r="P948" s="25"/>
      <c r="Q948" s="25"/>
      <c r="R948" s="25"/>
      <c r="T948" s="30"/>
    </row>
    <row r="949" spans="1:20" ht="15.75">
      <c r="A949" s="117"/>
      <c r="B949" s="139"/>
      <c r="C949" s="143"/>
      <c r="D949" s="143"/>
      <c r="E949" s="146"/>
      <c r="F949" s="146"/>
      <c r="G949" s="146"/>
      <c r="H949" s="146"/>
      <c r="I949" s="146"/>
      <c r="J949" s="139"/>
      <c r="K949" s="149"/>
      <c r="L949" s="25">
        <v>2013</v>
      </c>
      <c r="M949" s="25">
        <f t="shared" si="103"/>
        <v>645.9</v>
      </c>
      <c r="N949" s="25">
        <v>645.9</v>
      </c>
      <c r="O949" s="25"/>
      <c r="P949" s="25"/>
      <c r="Q949" s="25"/>
      <c r="R949" s="25"/>
      <c r="T949" s="30"/>
    </row>
    <row r="950" spans="1:20" ht="15.75">
      <c r="A950" s="117"/>
      <c r="B950" s="139"/>
      <c r="C950" s="143"/>
      <c r="D950" s="143"/>
      <c r="E950" s="146"/>
      <c r="F950" s="146"/>
      <c r="G950" s="146"/>
      <c r="H950" s="146"/>
      <c r="I950" s="146"/>
      <c r="J950" s="139"/>
      <c r="K950" s="149"/>
      <c r="L950" s="25">
        <v>2014</v>
      </c>
      <c r="M950" s="25">
        <f t="shared" si="103"/>
        <v>697.6</v>
      </c>
      <c r="N950" s="25">
        <v>697.6</v>
      </c>
      <c r="O950" s="25"/>
      <c r="P950" s="25"/>
      <c r="Q950" s="25"/>
      <c r="R950" s="25"/>
      <c r="T950" s="30"/>
    </row>
    <row r="951" spans="1:20" ht="18.75" customHeight="1">
      <c r="A951" s="117"/>
      <c r="B951" s="139"/>
      <c r="C951" s="143"/>
      <c r="D951" s="143"/>
      <c r="E951" s="146"/>
      <c r="F951" s="146"/>
      <c r="G951" s="146"/>
      <c r="H951" s="146"/>
      <c r="I951" s="146"/>
      <c r="J951" s="139"/>
      <c r="K951" s="150"/>
      <c r="L951" s="25">
        <v>2015</v>
      </c>
      <c r="M951" s="25">
        <f t="shared" si="103"/>
        <v>753.4</v>
      </c>
      <c r="N951" s="25">
        <v>753.4</v>
      </c>
      <c r="O951" s="25"/>
      <c r="P951" s="25"/>
      <c r="Q951" s="25"/>
      <c r="R951" s="25"/>
      <c r="T951" s="30"/>
    </row>
    <row r="952" spans="1:20" ht="15" customHeight="1">
      <c r="A952" s="117"/>
      <c r="B952" s="139"/>
      <c r="C952" s="143"/>
      <c r="D952" s="143"/>
      <c r="E952" s="146"/>
      <c r="F952" s="146"/>
      <c r="G952" s="146"/>
      <c r="H952" s="146"/>
      <c r="I952" s="146"/>
      <c r="J952" s="139" t="s">
        <v>87</v>
      </c>
      <c r="K952" s="148" t="s">
        <v>73</v>
      </c>
      <c r="L952" s="25">
        <v>2010</v>
      </c>
      <c r="M952" s="25">
        <f t="shared" si="103"/>
        <v>1453.8</v>
      </c>
      <c r="N952" s="25">
        <v>1453.8</v>
      </c>
      <c r="O952" s="25"/>
      <c r="P952" s="25"/>
      <c r="Q952" s="25"/>
      <c r="R952" s="25"/>
      <c r="T952" s="30"/>
    </row>
    <row r="953" spans="1:20" ht="15.75">
      <c r="A953" s="117"/>
      <c r="B953" s="139"/>
      <c r="C953" s="143"/>
      <c r="D953" s="143"/>
      <c r="E953" s="146"/>
      <c r="F953" s="146"/>
      <c r="G953" s="146"/>
      <c r="H953" s="146"/>
      <c r="I953" s="146"/>
      <c r="J953" s="139"/>
      <c r="K953" s="149"/>
      <c r="L953" s="25">
        <v>2011</v>
      </c>
      <c r="M953" s="25">
        <f t="shared" si="103"/>
        <v>1555.6</v>
      </c>
      <c r="N953" s="25">
        <v>1555.6</v>
      </c>
      <c r="O953" s="25"/>
      <c r="P953" s="25"/>
      <c r="Q953" s="25"/>
      <c r="R953" s="25"/>
      <c r="T953" s="30"/>
    </row>
    <row r="954" spans="1:20" ht="15.75">
      <c r="A954" s="117"/>
      <c r="B954" s="139"/>
      <c r="C954" s="143"/>
      <c r="D954" s="143"/>
      <c r="E954" s="146"/>
      <c r="F954" s="146"/>
      <c r="G954" s="146"/>
      <c r="H954" s="146"/>
      <c r="I954" s="146"/>
      <c r="J954" s="139"/>
      <c r="K954" s="149"/>
      <c r="L954" s="25">
        <v>2012</v>
      </c>
      <c r="M954" s="25">
        <f t="shared" si="103"/>
        <v>1664.5</v>
      </c>
      <c r="N954" s="25">
        <v>1664.5</v>
      </c>
      <c r="O954" s="25"/>
      <c r="P954" s="25"/>
      <c r="Q954" s="25"/>
      <c r="R954" s="25"/>
      <c r="T954" s="30"/>
    </row>
    <row r="955" spans="1:20" ht="15.75">
      <c r="A955" s="117"/>
      <c r="B955" s="139"/>
      <c r="C955" s="143"/>
      <c r="D955" s="143"/>
      <c r="E955" s="146"/>
      <c r="F955" s="146"/>
      <c r="G955" s="146"/>
      <c r="H955" s="146"/>
      <c r="I955" s="146"/>
      <c r="J955" s="139"/>
      <c r="K955" s="149"/>
      <c r="L955" s="25">
        <v>2013</v>
      </c>
      <c r="M955" s="25">
        <f t="shared" si="103"/>
        <v>1781</v>
      </c>
      <c r="N955" s="25">
        <v>1781</v>
      </c>
      <c r="O955" s="25"/>
      <c r="P955" s="25"/>
      <c r="Q955" s="25"/>
      <c r="R955" s="25"/>
      <c r="T955" s="30"/>
    </row>
    <row r="956" spans="1:20" ht="15.75">
      <c r="A956" s="117"/>
      <c r="B956" s="139"/>
      <c r="C956" s="143"/>
      <c r="D956" s="143"/>
      <c r="E956" s="146"/>
      <c r="F956" s="146"/>
      <c r="G956" s="146"/>
      <c r="H956" s="146"/>
      <c r="I956" s="146"/>
      <c r="J956" s="139"/>
      <c r="K956" s="149"/>
      <c r="L956" s="25">
        <v>2014</v>
      </c>
      <c r="M956" s="25">
        <f t="shared" si="103"/>
        <v>1905.7</v>
      </c>
      <c r="N956" s="25">
        <v>1905.7</v>
      </c>
      <c r="O956" s="25"/>
      <c r="P956" s="25"/>
      <c r="Q956" s="25"/>
      <c r="R956" s="25"/>
      <c r="T956" s="30"/>
    </row>
    <row r="957" spans="1:20" ht="116.25" customHeight="1">
      <c r="A957" s="117"/>
      <c r="B957" s="139"/>
      <c r="C957" s="143"/>
      <c r="D957" s="143"/>
      <c r="E957" s="146"/>
      <c r="F957" s="146"/>
      <c r="G957" s="146"/>
      <c r="H957" s="146"/>
      <c r="I957" s="146"/>
      <c r="J957" s="139"/>
      <c r="K957" s="150"/>
      <c r="L957" s="25">
        <v>2015</v>
      </c>
      <c r="M957" s="25">
        <f t="shared" si="103"/>
        <v>2039.1</v>
      </c>
      <c r="N957" s="25">
        <v>2039.1</v>
      </c>
      <c r="O957" s="25"/>
      <c r="P957" s="25"/>
      <c r="Q957" s="25"/>
      <c r="R957" s="25"/>
      <c r="T957" s="30"/>
    </row>
    <row r="958" spans="1:20" ht="15.75" hidden="1">
      <c r="A958" s="152" t="s">
        <v>201</v>
      </c>
      <c r="B958" s="218"/>
      <c r="C958" s="121"/>
      <c r="D958" s="121"/>
      <c r="E958" s="148"/>
      <c r="F958" s="148"/>
      <c r="G958" s="148"/>
      <c r="H958" s="148"/>
      <c r="I958" s="148"/>
      <c r="J958" s="148"/>
      <c r="K958" s="148" t="s">
        <v>115</v>
      </c>
      <c r="L958" s="25">
        <v>2010</v>
      </c>
      <c r="M958" s="25"/>
      <c r="N958" s="25"/>
      <c r="O958" s="25"/>
      <c r="P958" s="25"/>
      <c r="Q958" s="25"/>
      <c r="R958" s="25"/>
      <c r="T958" s="30"/>
    </row>
    <row r="959" spans="1:20" ht="15.75" hidden="1">
      <c r="A959" s="153"/>
      <c r="B959" s="219"/>
      <c r="C959" s="158"/>
      <c r="D959" s="158"/>
      <c r="E959" s="149"/>
      <c r="F959" s="149"/>
      <c r="G959" s="149"/>
      <c r="H959" s="149"/>
      <c r="I959" s="149"/>
      <c r="J959" s="149"/>
      <c r="K959" s="149"/>
      <c r="L959" s="25">
        <v>2011</v>
      </c>
      <c r="M959" s="25"/>
      <c r="N959" s="25"/>
      <c r="O959" s="25"/>
      <c r="P959" s="25"/>
      <c r="Q959" s="25"/>
      <c r="R959" s="25"/>
      <c r="T959" s="30"/>
    </row>
    <row r="960" spans="1:20" ht="15.75" hidden="1">
      <c r="A960" s="153"/>
      <c r="B960" s="219"/>
      <c r="C960" s="158"/>
      <c r="D960" s="158"/>
      <c r="E960" s="149"/>
      <c r="F960" s="149"/>
      <c r="G960" s="149"/>
      <c r="H960" s="149"/>
      <c r="I960" s="149"/>
      <c r="J960" s="149"/>
      <c r="K960" s="149"/>
      <c r="L960" s="25">
        <v>2012</v>
      </c>
      <c r="M960" s="25"/>
      <c r="N960" s="25"/>
      <c r="O960" s="25"/>
      <c r="P960" s="25"/>
      <c r="Q960" s="25"/>
      <c r="R960" s="25"/>
      <c r="T960" s="30"/>
    </row>
    <row r="961" spans="1:20" ht="15.75" hidden="1">
      <c r="A961" s="153"/>
      <c r="B961" s="219"/>
      <c r="C961" s="158"/>
      <c r="D961" s="158"/>
      <c r="E961" s="149"/>
      <c r="F961" s="149"/>
      <c r="G961" s="149"/>
      <c r="H961" s="149"/>
      <c r="I961" s="149"/>
      <c r="J961" s="149"/>
      <c r="K961" s="149"/>
      <c r="L961" s="25">
        <v>2013</v>
      </c>
      <c r="M961" s="25"/>
      <c r="N961" s="25"/>
      <c r="O961" s="25"/>
      <c r="P961" s="25"/>
      <c r="Q961" s="25"/>
      <c r="R961" s="25"/>
      <c r="T961" s="30"/>
    </row>
    <row r="962" spans="1:20" ht="15.75" hidden="1">
      <c r="A962" s="153"/>
      <c r="B962" s="219"/>
      <c r="C962" s="158"/>
      <c r="D962" s="158"/>
      <c r="E962" s="149"/>
      <c r="F962" s="149"/>
      <c r="G962" s="149"/>
      <c r="H962" s="149"/>
      <c r="I962" s="149"/>
      <c r="J962" s="149"/>
      <c r="K962" s="149"/>
      <c r="L962" s="25">
        <v>2014</v>
      </c>
      <c r="M962" s="25"/>
      <c r="N962" s="25"/>
      <c r="O962" s="25"/>
      <c r="P962" s="25"/>
      <c r="Q962" s="25"/>
      <c r="R962" s="25"/>
      <c r="T962" s="30"/>
    </row>
    <row r="963" spans="1:20" ht="54.75" customHeight="1" hidden="1">
      <c r="A963" s="154"/>
      <c r="B963" s="118"/>
      <c r="C963" s="128"/>
      <c r="D963" s="128"/>
      <c r="E963" s="150"/>
      <c r="F963" s="150"/>
      <c r="G963" s="150"/>
      <c r="H963" s="150"/>
      <c r="I963" s="150"/>
      <c r="J963" s="150"/>
      <c r="K963" s="150"/>
      <c r="L963" s="25">
        <v>2015</v>
      </c>
      <c r="M963" s="25"/>
      <c r="N963" s="25"/>
      <c r="O963" s="25"/>
      <c r="P963" s="25"/>
      <c r="Q963" s="25"/>
      <c r="R963" s="25"/>
      <c r="T963" s="30"/>
    </row>
    <row r="964" spans="1:20" ht="15.75">
      <c r="A964" s="152" t="s">
        <v>202</v>
      </c>
      <c r="B964" s="218"/>
      <c r="C964" s="121"/>
      <c r="D964" s="121"/>
      <c r="E964" s="148"/>
      <c r="F964" s="148"/>
      <c r="G964" s="148"/>
      <c r="H964" s="148"/>
      <c r="I964" s="148"/>
      <c r="J964" s="139" t="s">
        <v>86</v>
      </c>
      <c r="K964" s="148" t="s">
        <v>74</v>
      </c>
      <c r="L964" s="25">
        <v>2010</v>
      </c>
      <c r="M964" s="25">
        <v>5</v>
      </c>
      <c r="N964" s="25">
        <v>5</v>
      </c>
      <c r="O964" s="25"/>
      <c r="P964" s="25"/>
      <c r="Q964" s="25"/>
      <c r="R964" s="25"/>
      <c r="T964" s="30"/>
    </row>
    <row r="965" spans="1:20" ht="15.75">
      <c r="A965" s="248"/>
      <c r="B965" s="219"/>
      <c r="C965" s="158"/>
      <c r="D965" s="158"/>
      <c r="E965" s="149"/>
      <c r="F965" s="149"/>
      <c r="G965" s="149"/>
      <c r="H965" s="149"/>
      <c r="I965" s="149"/>
      <c r="J965" s="139"/>
      <c r="K965" s="149"/>
      <c r="L965" s="25">
        <v>2011</v>
      </c>
      <c r="M965" s="25"/>
      <c r="N965" s="25"/>
      <c r="O965" s="25"/>
      <c r="P965" s="25"/>
      <c r="Q965" s="25"/>
      <c r="R965" s="25"/>
      <c r="T965" s="30"/>
    </row>
    <row r="966" spans="1:20" ht="15.75">
      <c r="A966" s="248"/>
      <c r="B966" s="219"/>
      <c r="C966" s="158"/>
      <c r="D966" s="158"/>
      <c r="E966" s="149"/>
      <c r="F966" s="149"/>
      <c r="G966" s="149"/>
      <c r="H966" s="149"/>
      <c r="I966" s="149"/>
      <c r="J966" s="139"/>
      <c r="K966" s="149"/>
      <c r="L966" s="25">
        <v>2012</v>
      </c>
      <c r="M966" s="25"/>
      <c r="N966" s="25"/>
      <c r="O966" s="25"/>
      <c r="P966" s="25"/>
      <c r="Q966" s="25"/>
      <c r="R966" s="25"/>
      <c r="T966" s="30"/>
    </row>
    <row r="967" spans="1:20" ht="15.75">
      <c r="A967" s="248"/>
      <c r="B967" s="219"/>
      <c r="C967" s="158"/>
      <c r="D967" s="158"/>
      <c r="E967" s="149"/>
      <c r="F967" s="149"/>
      <c r="G967" s="149"/>
      <c r="H967" s="149"/>
      <c r="I967" s="149"/>
      <c r="J967" s="139"/>
      <c r="K967" s="149"/>
      <c r="L967" s="25">
        <v>2013</v>
      </c>
      <c r="M967" s="25"/>
      <c r="N967" s="25"/>
      <c r="O967" s="25"/>
      <c r="P967" s="25"/>
      <c r="Q967" s="25"/>
      <c r="R967" s="25"/>
      <c r="T967" s="30"/>
    </row>
    <row r="968" spans="1:20" ht="15.75">
      <c r="A968" s="248"/>
      <c r="B968" s="219"/>
      <c r="C968" s="158"/>
      <c r="D968" s="158"/>
      <c r="E968" s="149"/>
      <c r="F968" s="149"/>
      <c r="G968" s="149"/>
      <c r="H968" s="149"/>
      <c r="I968" s="149"/>
      <c r="J968" s="139"/>
      <c r="K968" s="149"/>
      <c r="L968" s="25">
        <v>2014</v>
      </c>
      <c r="M968" s="25"/>
      <c r="N968" s="25"/>
      <c r="O968" s="25"/>
      <c r="P968" s="25"/>
      <c r="Q968" s="25"/>
      <c r="R968" s="25"/>
      <c r="T968" s="30"/>
    </row>
    <row r="969" spans="1:20" ht="12.75" customHeight="1">
      <c r="A969" s="249"/>
      <c r="B969" s="118"/>
      <c r="C969" s="128"/>
      <c r="D969" s="128"/>
      <c r="E969" s="150"/>
      <c r="F969" s="150"/>
      <c r="G969" s="150"/>
      <c r="H969" s="150"/>
      <c r="I969" s="150"/>
      <c r="J969" s="139"/>
      <c r="K969" s="150"/>
      <c r="L969" s="25">
        <v>2015</v>
      </c>
      <c r="M969" s="25"/>
      <c r="N969" s="25"/>
      <c r="O969" s="25"/>
      <c r="P969" s="25"/>
      <c r="Q969" s="25"/>
      <c r="R969" s="25"/>
      <c r="T969" s="30"/>
    </row>
    <row r="970" spans="1:20" ht="15.75" customHeight="1">
      <c r="A970" s="155"/>
      <c r="B970" s="218"/>
      <c r="C970" s="121"/>
      <c r="D970" s="121"/>
      <c r="E970" s="148"/>
      <c r="F970" s="148"/>
      <c r="G970" s="148"/>
      <c r="H970" s="148"/>
      <c r="I970" s="148"/>
      <c r="J970" s="139" t="s">
        <v>87</v>
      </c>
      <c r="K970" s="148" t="s">
        <v>74</v>
      </c>
      <c r="L970" s="25">
        <v>2010</v>
      </c>
      <c r="M970" s="25">
        <v>527.8</v>
      </c>
      <c r="N970" s="25">
        <v>527.8</v>
      </c>
      <c r="O970" s="25"/>
      <c r="P970" s="25"/>
      <c r="Q970" s="25"/>
      <c r="R970" s="25"/>
      <c r="T970" s="30"/>
    </row>
    <row r="971" spans="1:20" ht="15.75">
      <c r="A971" s="156"/>
      <c r="B971" s="219"/>
      <c r="C971" s="158"/>
      <c r="D971" s="158"/>
      <c r="E971" s="149"/>
      <c r="F971" s="149"/>
      <c r="G971" s="149"/>
      <c r="H971" s="149"/>
      <c r="I971" s="149"/>
      <c r="J971" s="139"/>
      <c r="K971" s="149"/>
      <c r="L971" s="25">
        <v>2011</v>
      </c>
      <c r="M971" s="25"/>
      <c r="N971" s="25"/>
      <c r="O971" s="25"/>
      <c r="P971" s="25"/>
      <c r="Q971" s="25"/>
      <c r="R971" s="25"/>
      <c r="T971" s="30"/>
    </row>
    <row r="972" spans="1:20" ht="15.75">
      <c r="A972" s="156"/>
      <c r="B972" s="219"/>
      <c r="C972" s="158"/>
      <c r="D972" s="158"/>
      <c r="E972" s="149"/>
      <c r="F972" s="149"/>
      <c r="G972" s="149"/>
      <c r="H972" s="149"/>
      <c r="I972" s="149"/>
      <c r="J972" s="139"/>
      <c r="K972" s="149"/>
      <c r="L972" s="25">
        <v>2012</v>
      </c>
      <c r="M972" s="25"/>
      <c r="N972" s="25"/>
      <c r="O972" s="25"/>
      <c r="P972" s="25"/>
      <c r="Q972" s="25"/>
      <c r="R972" s="25"/>
      <c r="T972" s="30"/>
    </row>
    <row r="973" spans="1:20" ht="15.75">
      <c r="A973" s="156"/>
      <c r="B973" s="219"/>
      <c r="C973" s="158"/>
      <c r="D973" s="158"/>
      <c r="E973" s="149"/>
      <c r="F973" s="149"/>
      <c r="G973" s="149"/>
      <c r="H973" s="149"/>
      <c r="I973" s="149"/>
      <c r="J973" s="139"/>
      <c r="K973" s="149"/>
      <c r="L973" s="25">
        <v>2013</v>
      </c>
      <c r="M973" s="25"/>
      <c r="N973" s="25"/>
      <c r="O973" s="25"/>
      <c r="P973" s="25"/>
      <c r="Q973" s="25"/>
      <c r="R973" s="25"/>
      <c r="T973" s="30"/>
    </row>
    <row r="974" spans="1:20" ht="15.75">
      <c r="A974" s="156"/>
      <c r="B974" s="219"/>
      <c r="C974" s="158"/>
      <c r="D974" s="158"/>
      <c r="E974" s="149"/>
      <c r="F974" s="149"/>
      <c r="G974" s="149"/>
      <c r="H974" s="149"/>
      <c r="I974" s="149"/>
      <c r="J974" s="139"/>
      <c r="K974" s="149"/>
      <c r="L974" s="25">
        <v>2014</v>
      </c>
      <c r="M974" s="25"/>
      <c r="N974" s="25"/>
      <c r="O974" s="25"/>
      <c r="P974" s="25"/>
      <c r="Q974" s="25"/>
      <c r="R974" s="25"/>
      <c r="T974" s="30"/>
    </row>
    <row r="975" spans="1:20" ht="117" customHeight="1">
      <c r="A975" s="138"/>
      <c r="B975" s="118"/>
      <c r="C975" s="128"/>
      <c r="D975" s="128"/>
      <c r="E975" s="150"/>
      <c r="F975" s="150"/>
      <c r="G975" s="150"/>
      <c r="H975" s="150"/>
      <c r="I975" s="150"/>
      <c r="J975" s="139"/>
      <c r="K975" s="150"/>
      <c r="L975" s="25">
        <v>2015</v>
      </c>
      <c r="M975" s="25"/>
      <c r="N975" s="25"/>
      <c r="O975" s="25"/>
      <c r="P975" s="25"/>
      <c r="Q975" s="25"/>
      <c r="R975" s="25"/>
      <c r="T975" s="30"/>
    </row>
    <row r="976" spans="1:20" ht="35.25" customHeight="1">
      <c r="A976" s="155" t="s">
        <v>104</v>
      </c>
      <c r="B976" s="148" t="s">
        <v>259</v>
      </c>
      <c r="C976" s="148" t="s">
        <v>259</v>
      </c>
      <c r="D976" s="148" t="s">
        <v>259</v>
      </c>
      <c r="E976" s="148" t="s">
        <v>259</v>
      </c>
      <c r="F976" s="148" t="s">
        <v>259</v>
      </c>
      <c r="G976" s="148" t="s">
        <v>259</v>
      </c>
      <c r="H976" s="148" t="s">
        <v>259</v>
      </c>
      <c r="I976" s="148" t="s">
        <v>259</v>
      </c>
      <c r="J976" s="148" t="s">
        <v>259</v>
      </c>
      <c r="K976" s="148" t="s">
        <v>259</v>
      </c>
      <c r="L976" s="5" t="s">
        <v>130</v>
      </c>
      <c r="M976" s="26">
        <f>SUM(M977:M982)</f>
        <v>20077.1</v>
      </c>
      <c r="N976" s="26">
        <f>SUM(N977:N982)</f>
        <v>20077.1</v>
      </c>
      <c r="O976" s="25"/>
      <c r="P976" s="25"/>
      <c r="Q976" s="25"/>
      <c r="R976" s="25"/>
      <c r="T976" s="30"/>
    </row>
    <row r="977" spans="1:20" ht="20.25" customHeight="1">
      <c r="A977" s="156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26">
        <v>2010</v>
      </c>
      <c r="M977" s="26">
        <f aca="true" t="shared" si="104" ref="M977:R977">M940+M946+M952+M958+M964+M970</f>
        <v>3226.3999999999996</v>
      </c>
      <c r="N977" s="26">
        <f t="shared" si="104"/>
        <v>3226.3999999999996</v>
      </c>
      <c r="O977" s="26">
        <f t="shared" si="104"/>
        <v>0</v>
      </c>
      <c r="P977" s="26">
        <f t="shared" si="104"/>
        <v>0</v>
      </c>
      <c r="Q977" s="26">
        <f t="shared" si="104"/>
        <v>0</v>
      </c>
      <c r="R977" s="26">
        <f t="shared" si="104"/>
        <v>0</v>
      </c>
      <c r="T977" s="30"/>
    </row>
    <row r="978" spans="1:20" ht="21" customHeight="1">
      <c r="A978" s="156"/>
      <c r="B978" s="149"/>
      <c r="C978" s="149"/>
      <c r="D978" s="149"/>
      <c r="E978" s="149"/>
      <c r="F978" s="149"/>
      <c r="G978" s="149"/>
      <c r="H978" s="149"/>
      <c r="I978" s="149"/>
      <c r="J978" s="149"/>
      <c r="K978" s="149"/>
      <c r="L978" s="26">
        <v>2011</v>
      </c>
      <c r="M978" s="26">
        <f>M941+M947+M953+M959+M965+M971</f>
        <v>2897.3999999999996</v>
      </c>
      <c r="N978" s="26">
        <f aca="true" t="shared" si="105" ref="N978:R980">N941+N947+N953+N959+N965+N971</f>
        <v>2897.3999999999996</v>
      </c>
      <c r="O978" s="26">
        <f t="shared" si="105"/>
        <v>0</v>
      </c>
      <c r="P978" s="26">
        <f t="shared" si="105"/>
        <v>0</v>
      </c>
      <c r="Q978" s="26">
        <f t="shared" si="105"/>
        <v>0</v>
      </c>
      <c r="R978" s="26">
        <f t="shared" si="105"/>
        <v>0</v>
      </c>
      <c r="T978" s="30"/>
    </row>
    <row r="979" spans="1:20" ht="15.75" customHeight="1">
      <c r="A979" s="156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26">
        <v>2012</v>
      </c>
      <c r="M979" s="26">
        <f>M942+M948+M954+M960+M966+M972</f>
        <v>3097.6</v>
      </c>
      <c r="N979" s="26">
        <f t="shared" si="105"/>
        <v>3097.6</v>
      </c>
      <c r="O979" s="26">
        <f t="shared" si="105"/>
        <v>0</v>
      </c>
      <c r="P979" s="26">
        <f t="shared" si="105"/>
        <v>0</v>
      </c>
      <c r="Q979" s="26">
        <f t="shared" si="105"/>
        <v>0</v>
      </c>
      <c r="R979" s="26">
        <f t="shared" si="105"/>
        <v>0</v>
      </c>
      <c r="T979" s="30"/>
    </row>
    <row r="980" spans="1:20" ht="18.75" customHeight="1">
      <c r="A980" s="156"/>
      <c r="B980" s="149"/>
      <c r="C980" s="149"/>
      <c r="D980" s="149"/>
      <c r="E980" s="149"/>
      <c r="F980" s="149"/>
      <c r="G980" s="149"/>
      <c r="H980" s="149"/>
      <c r="I980" s="149"/>
      <c r="J980" s="149"/>
      <c r="K980" s="149"/>
      <c r="L980" s="26">
        <v>2013</v>
      </c>
      <c r="M980" s="26">
        <f>M943+M949+M955+M961+M967+M973</f>
        <v>3319.9</v>
      </c>
      <c r="N980" s="26">
        <f t="shared" si="105"/>
        <v>3319.9</v>
      </c>
      <c r="O980" s="26">
        <f t="shared" si="105"/>
        <v>0</v>
      </c>
      <c r="P980" s="26">
        <f t="shared" si="105"/>
        <v>0</v>
      </c>
      <c r="Q980" s="26">
        <f t="shared" si="105"/>
        <v>0</v>
      </c>
      <c r="R980" s="26">
        <f t="shared" si="105"/>
        <v>0</v>
      </c>
      <c r="T980" s="30"/>
    </row>
    <row r="981" spans="1:20" ht="16.5" customHeight="1">
      <c r="A981" s="156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26">
        <v>2014</v>
      </c>
      <c r="M981" s="26">
        <f aca="true" t="shared" si="106" ref="M981:R981">M944+M950+M956+M962+M968+M974</f>
        <v>3642.3</v>
      </c>
      <c r="N981" s="26">
        <f t="shared" si="106"/>
        <v>3642.3</v>
      </c>
      <c r="O981" s="26">
        <f t="shared" si="106"/>
        <v>0</v>
      </c>
      <c r="P981" s="26">
        <f t="shared" si="106"/>
        <v>0</v>
      </c>
      <c r="Q981" s="26">
        <f t="shared" si="106"/>
        <v>0</v>
      </c>
      <c r="R981" s="26">
        <f t="shared" si="106"/>
        <v>0</v>
      </c>
      <c r="T981" s="30"/>
    </row>
    <row r="982" spans="1:20" ht="17.25" customHeight="1">
      <c r="A982" s="138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26">
        <v>2015</v>
      </c>
      <c r="M982" s="26">
        <f aca="true" t="shared" si="107" ref="M982:R982">M945+M951+M957+M963+M969+M975</f>
        <v>3893.5</v>
      </c>
      <c r="N982" s="26">
        <f t="shared" si="107"/>
        <v>3893.5</v>
      </c>
      <c r="O982" s="26">
        <f t="shared" si="107"/>
        <v>0</v>
      </c>
      <c r="P982" s="26">
        <f t="shared" si="107"/>
        <v>0</v>
      </c>
      <c r="Q982" s="26">
        <f t="shared" si="107"/>
        <v>0</v>
      </c>
      <c r="R982" s="26">
        <f t="shared" si="107"/>
        <v>0</v>
      </c>
      <c r="T982" s="30"/>
    </row>
    <row r="983" spans="1:20" ht="15.75">
      <c r="A983" s="298"/>
      <c r="B983" s="299"/>
      <c r="C983" s="299"/>
      <c r="D983" s="299"/>
      <c r="E983" s="299"/>
      <c r="F983" s="299"/>
      <c r="G983" s="299"/>
      <c r="H983" s="299"/>
      <c r="I983" s="299"/>
      <c r="J983" s="299"/>
      <c r="K983" s="299"/>
      <c r="L983" s="299"/>
      <c r="M983" s="299"/>
      <c r="N983" s="299"/>
      <c r="O983" s="299"/>
      <c r="P983" s="299"/>
      <c r="Q983" s="299"/>
      <c r="R983" s="300"/>
      <c r="T983" s="30"/>
    </row>
    <row r="984" spans="1:20" ht="15.75" customHeight="1">
      <c r="A984" s="141" t="s">
        <v>88</v>
      </c>
      <c r="B984" s="142" t="s">
        <v>259</v>
      </c>
      <c r="C984" s="142" t="s">
        <v>259</v>
      </c>
      <c r="D984" s="142" t="s">
        <v>259</v>
      </c>
      <c r="E984" s="142" t="s">
        <v>259</v>
      </c>
      <c r="F984" s="142" t="s">
        <v>259</v>
      </c>
      <c r="G984" s="142" t="s">
        <v>259</v>
      </c>
      <c r="H984" s="142" t="s">
        <v>259</v>
      </c>
      <c r="I984" s="142" t="s">
        <v>259</v>
      </c>
      <c r="J984" s="142" t="s">
        <v>259</v>
      </c>
      <c r="K984" s="142" t="s">
        <v>259</v>
      </c>
      <c r="L984" s="96">
        <v>2010</v>
      </c>
      <c r="M984" s="8">
        <f aca="true" t="shared" si="108" ref="M984:R989">M977++M151+M911+M861+M853+M845+M810+M802+M775+M748+M600+M557+M451+M405+M397+M272+M210+M157+M280+M334+M55+M367+M9+M903+M288+M124+M459+M467+M475+M483+M144</f>
        <v>2397814.9979999997</v>
      </c>
      <c r="N984" s="8">
        <f t="shared" si="108"/>
        <v>778521.048</v>
      </c>
      <c r="O984" s="8">
        <f t="shared" si="108"/>
        <v>700</v>
      </c>
      <c r="P984" s="8">
        <f t="shared" si="108"/>
        <v>53756</v>
      </c>
      <c r="Q984" s="8">
        <f t="shared" si="108"/>
        <v>821939.75</v>
      </c>
      <c r="R984" s="8">
        <f t="shared" si="108"/>
        <v>742898.2</v>
      </c>
      <c r="T984" s="30"/>
    </row>
    <row r="985" spans="1:21" ht="15.75" customHeight="1">
      <c r="A985" s="141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96">
        <v>2011</v>
      </c>
      <c r="M985" s="8">
        <f t="shared" si="108"/>
        <v>2788908.497</v>
      </c>
      <c r="N985" s="8">
        <f t="shared" si="108"/>
        <v>905247.9469999999</v>
      </c>
      <c r="O985" s="8">
        <f t="shared" si="108"/>
        <v>1450</v>
      </c>
      <c r="P985" s="8">
        <f t="shared" si="108"/>
        <v>32122.7</v>
      </c>
      <c r="Q985" s="8">
        <f t="shared" si="108"/>
        <v>1128677.5499999998</v>
      </c>
      <c r="R985" s="8">
        <f t="shared" si="108"/>
        <v>721410.3</v>
      </c>
      <c r="T985" s="30"/>
      <c r="U985" s="30"/>
    </row>
    <row r="986" spans="1:20" ht="15.75" customHeight="1">
      <c r="A986" s="141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96">
        <v>2012</v>
      </c>
      <c r="M986" s="8">
        <f t="shared" si="108"/>
        <v>3050353.505</v>
      </c>
      <c r="N986" s="8">
        <f t="shared" si="108"/>
        <v>955567.4550000001</v>
      </c>
      <c r="O986" s="8">
        <f t="shared" si="108"/>
        <v>1850</v>
      </c>
      <c r="P986" s="8">
        <f t="shared" si="108"/>
        <v>33224.8</v>
      </c>
      <c r="Q986" s="8">
        <f t="shared" si="108"/>
        <v>1290463.4500000002</v>
      </c>
      <c r="R986" s="8">
        <f t="shared" si="108"/>
        <v>769247.8</v>
      </c>
      <c r="T986" s="30"/>
    </row>
    <row r="987" spans="1:20" ht="15.75" customHeight="1">
      <c r="A987" s="141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96">
        <v>2013</v>
      </c>
      <c r="M987" s="8">
        <f t="shared" si="108"/>
        <v>3095408.7970000003</v>
      </c>
      <c r="N987" s="8">
        <f t="shared" si="108"/>
        <v>991737.247</v>
      </c>
      <c r="O987" s="8">
        <f t="shared" si="108"/>
        <v>1850</v>
      </c>
      <c r="P987" s="8">
        <f t="shared" si="108"/>
        <v>32824.5</v>
      </c>
      <c r="Q987" s="8">
        <f t="shared" si="108"/>
        <v>1233990.95</v>
      </c>
      <c r="R987" s="8">
        <f t="shared" si="108"/>
        <v>835006.1000000001</v>
      </c>
      <c r="T987" s="30"/>
    </row>
    <row r="988" spans="1:20" ht="15.75" customHeight="1">
      <c r="A988" s="141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96">
        <v>2014</v>
      </c>
      <c r="M988" s="8">
        <f t="shared" si="108"/>
        <v>3020248.162</v>
      </c>
      <c r="N988" s="8">
        <f t="shared" si="108"/>
        <v>1019524.6120000001</v>
      </c>
      <c r="O988" s="8">
        <f t="shared" si="108"/>
        <v>1850</v>
      </c>
      <c r="P988" s="8">
        <f t="shared" si="108"/>
        <v>29331.1</v>
      </c>
      <c r="Q988" s="8">
        <f t="shared" si="108"/>
        <v>1513226.45</v>
      </c>
      <c r="R988" s="8">
        <f t="shared" si="108"/>
        <v>456316</v>
      </c>
      <c r="T988" s="30"/>
    </row>
    <row r="989" spans="1:20" ht="15.75" customHeight="1">
      <c r="A989" s="141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96">
        <v>2015</v>
      </c>
      <c r="M989" s="8">
        <f t="shared" si="108"/>
        <v>3428789.17</v>
      </c>
      <c r="N989" s="8">
        <f t="shared" si="108"/>
        <v>1215994.3199999998</v>
      </c>
      <c r="O989" s="8">
        <f t="shared" si="108"/>
        <v>1850</v>
      </c>
      <c r="P989" s="8">
        <f t="shared" si="108"/>
        <v>30677.6</v>
      </c>
      <c r="Q989" s="8">
        <f t="shared" si="108"/>
        <v>1604148.75</v>
      </c>
      <c r="R989" s="8">
        <f t="shared" si="108"/>
        <v>576118.5</v>
      </c>
      <c r="T989" s="30"/>
    </row>
    <row r="990" spans="1:20" ht="36.75" customHeight="1">
      <c r="A990" s="141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83" t="s">
        <v>130</v>
      </c>
      <c r="M990" s="64">
        <f aca="true" t="shared" si="109" ref="M990:R990">SUM(M984:M989)</f>
        <v>17781523.129</v>
      </c>
      <c r="N990" s="64">
        <f>SUM(N984:N989)</f>
        <v>5866592.629000001</v>
      </c>
      <c r="O990" s="64">
        <f t="shared" si="109"/>
        <v>9550</v>
      </c>
      <c r="P990" s="64">
        <f t="shared" si="109"/>
        <v>211936.7</v>
      </c>
      <c r="Q990" s="64">
        <f t="shared" si="109"/>
        <v>7592446.9</v>
      </c>
      <c r="R990" s="64">
        <f t="shared" si="109"/>
        <v>4100996.9</v>
      </c>
      <c r="T990" s="30"/>
    </row>
    <row r="991" spans="1:20" ht="36.75" customHeight="1">
      <c r="A991" s="140" t="s">
        <v>335</v>
      </c>
      <c r="B991" s="140"/>
      <c r="C991" s="140"/>
      <c r="D991" s="140"/>
      <c r="E991" s="140"/>
      <c r="F991" s="140"/>
      <c r="G991" s="140"/>
      <c r="H991" s="140"/>
      <c r="I991" s="140"/>
      <c r="J991" s="140"/>
      <c r="K991" s="140"/>
      <c r="L991" s="84" t="s">
        <v>332</v>
      </c>
      <c r="M991" s="64">
        <f aca="true" t="shared" si="110" ref="M991:R991">M984+M985</f>
        <v>5186723.494999999</v>
      </c>
      <c r="N991" s="64">
        <f t="shared" si="110"/>
        <v>1683768.9949999999</v>
      </c>
      <c r="O991" s="64">
        <f>O984+O985</f>
        <v>2150</v>
      </c>
      <c r="P991" s="64">
        <f t="shared" si="110"/>
        <v>85878.7</v>
      </c>
      <c r="Q991" s="64">
        <f t="shared" si="110"/>
        <v>1950617.2999999998</v>
      </c>
      <c r="R991" s="64">
        <f t="shared" si="110"/>
        <v>1464308.5</v>
      </c>
      <c r="T991" s="30"/>
    </row>
    <row r="992" spans="1:20" ht="36.75" customHeight="1">
      <c r="A992" s="140" t="s">
        <v>336</v>
      </c>
      <c r="B992" s="140"/>
      <c r="C992" s="140"/>
      <c r="D992" s="140"/>
      <c r="E992" s="140"/>
      <c r="F992" s="140"/>
      <c r="G992" s="140"/>
      <c r="H992" s="140"/>
      <c r="I992" s="140"/>
      <c r="J992" s="140"/>
      <c r="K992" s="140"/>
      <c r="L992" s="84" t="s">
        <v>333</v>
      </c>
      <c r="M992" s="64">
        <f aca="true" t="shared" si="111" ref="M992:R992">M986+M987</f>
        <v>6145762.302</v>
      </c>
      <c r="N992" s="64">
        <f t="shared" si="111"/>
        <v>1947304.702</v>
      </c>
      <c r="O992" s="64">
        <f t="shared" si="111"/>
        <v>3700</v>
      </c>
      <c r="P992" s="64">
        <f t="shared" si="111"/>
        <v>66049.3</v>
      </c>
      <c r="Q992" s="64">
        <f t="shared" si="111"/>
        <v>2524454.4000000004</v>
      </c>
      <c r="R992" s="64">
        <f t="shared" si="111"/>
        <v>1604253.9000000001</v>
      </c>
      <c r="T992" s="30"/>
    </row>
    <row r="993" spans="1:20" ht="36.75" customHeight="1">
      <c r="A993" s="140" t="s">
        <v>337</v>
      </c>
      <c r="B993" s="140"/>
      <c r="C993" s="140"/>
      <c r="D993" s="140"/>
      <c r="E993" s="140"/>
      <c r="F993" s="140"/>
      <c r="G993" s="140"/>
      <c r="H993" s="140"/>
      <c r="I993" s="140"/>
      <c r="J993" s="140"/>
      <c r="K993" s="140"/>
      <c r="L993" s="84" t="s">
        <v>334</v>
      </c>
      <c r="M993" s="64">
        <f aca="true" t="shared" si="112" ref="M993:R993">M988+M989</f>
        <v>6449037.332</v>
      </c>
      <c r="N993" s="64">
        <f t="shared" si="112"/>
        <v>2235518.932</v>
      </c>
      <c r="O993" s="64">
        <f t="shared" si="112"/>
        <v>3700</v>
      </c>
      <c r="P993" s="64">
        <f t="shared" si="112"/>
        <v>60008.7</v>
      </c>
      <c r="Q993" s="64">
        <f t="shared" si="112"/>
        <v>3117375.2</v>
      </c>
      <c r="R993" s="64">
        <f t="shared" si="112"/>
        <v>1032434.5</v>
      </c>
      <c r="S993" s="30"/>
      <c r="T993" s="30"/>
    </row>
    <row r="994" spans="1:18" ht="15.75">
      <c r="A994" s="72"/>
      <c r="B994" s="73"/>
      <c r="C994" s="85"/>
      <c r="D994" s="85"/>
      <c r="E994" s="85"/>
      <c r="F994" s="85"/>
      <c r="G994" s="85"/>
      <c r="H994" s="85"/>
      <c r="I994" s="85"/>
      <c r="J994" s="72"/>
      <c r="K994" s="74"/>
      <c r="L994" s="85"/>
      <c r="M994" s="75"/>
      <c r="N994" s="75"/>
      <c r="O994" s="75"/>
      <c r="P994" s="74"/>
      <c r="Q994" s="74"/>
      <c r="R994" s="74"/>
    </row>
    <row r="995" spans="1:18" ht="15.75" customHeight="1">
      <c r="A995" s="217" t="s">
        <v>340</v>
      </c>
      <c r="B995" s="217"/>
      <c r="C995" s="217"/>
      <c r="D995" s="217"/>
      <c r="E995" s="217"/>
      <c r="F995" s="217"/>
      <c r="G995" s="217"/>
      <c r="H995" s="217"/>
      <c r="I995" s="217"/>
      <c r="J995" s="217"/>
      <c r="K995" s="217"/>
      <c r="L995" s="217"/>
      <c r="M995" s="217"/>
      <c r="N995" s="217"/>
      <c r="O995" s="217"/>
      <c r="P995" s="217"/>
      <c r="Q995" s="217"/>
      <c r="R995" s="217"/>
    </row>
    <row r="996" spans="1:18" ht="18.75">
      <c r="A996" s="220" t="s">
        <v>140</v>
      </c>
      <c r="B996" s="220"/>
      <c r="C996" s="220"/>
      <c r="D996" s="220"/>
      <c r="E996" s="220"/>
      <c r="F996" s="220"/>
      <c r="G996" s="220"/>
      <c r="H996" s="220"/>
      <c r="I996" s="220"/>
      <c r="J996" s="220"/>
      <c r="K996" s="220"/>
      <c r="L996" s="220"/>
      <c r="M996" s="220"/>
      <c r="N996" s="220"/>
      <c r="O996" s="220"/>
      <c r="P996" s="220"/>
      <c r="Q996" s="220"/>
      <c r="R996" s="220"/>
    </row>
    <row r="997" spans="1:18" ht="18.75">
      <c r="A997" s="24" t="s">
        <v>141</v>
      </c>
      <c r="B997" s="68"/>
      <c r="C997" s="86"/>
      <c r="D997" s="86"/>
      <c r="E997" s="86"/>
      <c r="F997" s="86"/>
      <c r="G997" s="86"/>
      <c r="H997" s="86"/>
      <c r="I997" s="86"/>
      <c r="J997" s="24"/>
      <c r="K997" s="24"/>
      <c r="L997" s="86"/>
      <c r="M997" s="24"/>
      <c r="N997" s="24"/>
      <c r="O997" s="24"/>
      <c r="P997" s="24"/>
      <c r="Q997" s="24"/>
      <c r="R997" s="24"/>
    </row>
    <row r="998" spans="1:18" ht="18.75">
      <c r="A998" s="24" t="s">
        <v>139</v>
      </c>
      <c r="B998" s="68"/>
      <c r="C998" s="86"/>
      <c r="D998" s="86"/>
      <c r="E998" s="86"/>
      <c r="F998" s="86"/>
      <c r="G998" s="86"/>
      <c r="H998" s="86"/>
      <c r="I998" s="86"/>
      <c r="J998" s="24"/>
      <c r="K998" s="24"/>
      <c r="L998" s="86"/>
      <c r="M998" s="24"/>
      <c r="N998" s="24"/>
      <c r="O998" s="24"/>
      <c r="P998" s="24"/>
      <c r="Q998" s="29"/>
      <c r="R998" s="24"/>
    </row>
    <row r="999" spans="1:17" ht="18.75">
      <c r="A999" s="24" t="s">
        <v>399</v>
      </c>
      <c r="B999" s="69"/>
      <c r="C999" s="88"/>
      <c r="D999" s="88"/>
      <c r="E999" s="88"/>
      <c r="F999" s="88"/>
      <c r="G999" s="88"/>
      <c r="H999" s="88"/>
      <c r="I999" s="88"/>
      <c r="J999" s="24"/>
      <c r="Q999" s="30"/>
    </row>
    <row r="1000" spans="1:10" ht="18.75">
      <c r="A1000" s="24" t="s">
        <v>400</v>
      </c>
      <c r="B1000" s="69"/>
      <c r="C1000" s="88"/>
      <c r="D1000" s="88"/>
      <c r="E1000" s="88"/>
      <c r="F1000" s="88"/>
      <c r="G1000" s="88"/>
      <c r="H1000" s="88"/>
      <c r="I1000" s="88"/>
      <c r="J1000" s="24"/>
    </row>
  </sheetData>
  <mergeCells count="1682">
    <mergeCell ref="G16:G21"/>
    <mergeCell ref="F16:F21"/>
    <mergeCell ref="E35:E41"/>
    <mergeCell ref="F42:F47"/>
    <mergeCell ref="F35:F41"/>
    <mergeCell ref="G42:G47"/>
    <mergeCell ref="Q5:R5"/>
    <mergeCell ref="A5:P5"/>
    <mergeCell ref="C42:C47"/>
    <mergeCell ref="G9:G14"/>
    <mergeCell ref="D9:D14"/>
    <mergeCell ref="F22:F27"/>
    <mergeCell ref="E28:E34"/>
    <mergeCell ref="B35:B41"/>
    <mergeCell ref="G22:G27"/>
    <mergeCell ref="H22:H27"/>
    <mergeCell ref="H63:H68"/>
    <mergeCell ref="A15:R15"/>
    <mergeCell ref="C9:C14"/>
    <mergeCell ref="I28:I34"/>
    <mergeCell ref="I16:I21"/>
    <mergeCell ref="B22:B27"/>
    <mergeCell ref="C22:C27"/>
    <mergeCell ref="C16:C21"/>
    <mergeCell ref="D22:D27"/>
    <mergeCell ref="D28:D34"/>
    <mergeCell ref="D81:D86"/>
    <mergeCell ref="E75:E80"/>
    <mergeCell ref="E81:E86"/>
    <mergeCell ref="D69:D74"/>
    <mergeCell ref="I203:I208"/>
    <mergeCell ref="J302:J307"/>
    <mergeCell ref="I229:I234"/>
    <mergeCell ref="I137:I142"/>
    <mergeCell ref="I217:I222"/>
    <mergeCell ref="I184:I190"/>
    <mergeCell ref="J184:J190"/>
    <mergeCell ref="J178:J183"/>
    <mergeCell ref="J137:J142"/>
    <mergeCell ref="J143:J149"/>
    <mergeCell ref="J151:J156"/>
    <mergeCell ref="J157:J162"/>
    <mergeCell ref="J111:J116"/>
    <mergeCell ref="I54:I60"/>
    <mergeCell ref="J117:J122"/>
    <mergeCell ref="I111:I116"/>
    <mergeCell ref="I105:I109"/>
    <mergeCell ref="J87:J92"/>
    <mergeCell ref="J93:J98"/>
    <mergeCell ref="J105:J109"/>
    <mergeCell ref="K359:K365"/>
    <mergeCell ref="J28:J34"/>
    <mergeCell ref="K327:K332"/>
    <mergeCell ref="K87:K92"/>
    <mergeCell ref="K163:K169"/>
    <mergeCell ref="K151:K156"/>
    <mergeCell ref="K137:K142"/>
    <mergeCell ref="A150:R150"/>
    <mergeCell ref="D48:D53"/>
    <mergeCell ref="G63:G68"/>
    <mergeCell ref="J341:J346"/>
    <mergeCell ref="J326:J332"/>
    <mergeCell ref="K333:K339"/>
    <mergeCell ref="J333:J339"/>
    <mergeCell ref="A184:A190"/>
    <mergeCell ref="B184:B190"/>
    <mergeCell ref="A229:A234"/>
    <mergeCell ref="A191:A196"/>
    <mergeCell ref="A203:A208"/>
    <mergeCell ref="A197:A202"/>
    <mergeCell ref="A209:A215"/>
    <mergeCell ref="B191:B196"/>
    <mergeCell ref="B203:B208"/>
    <mergeCell ref="B217:B222"/>
    <mergeCell ref="B265:B270"/>
    <mergeCell ref="C259:C264"/>
    <mergeCell ref="E265:E270"/>
    <mergeCell ref="A259:A264"/>
    <mergeCell ref="A265:A270"/>
    <mergeCell ref="B259:B264"/>
    <mergeCell ref="D265:D270"/>
    <mergeCell ref="D259:D264"/>
    <mergeCell ref="A253:A258"/>
    <mergeCell ref="C253:C258"/>
    <mergeCell ref="C184:C190"/>
    <mergeCell ref="C178:C182"/>
    <mergeCell ref="C197:C202"/>
    <mergeCell ref="C209:C215"/>
    <mergeCell ref="B178:B182"/>
    <mergeCell ref="B209:B215"/>
    <mergeCell ref="B253:B258"/>
    <mergeCell ref="B247:B252"/>
    <mergeCell ref="K93:K98"/>
    <mergeCell ref="K123:K129"/>
    <mergeCell ref="K117:K122"/>
    <mergeCell ref="K99:K104"/>
    <mergeCell ref="K105:K110"/>
    <mergeCell ref="K111:K116"/>
    <mergeCell ref="G191:G196"/>
    <mergeCell ref="E184:E190"/>
    <mergeCell ref="I157:I162"/>
    <mergeCell ref="H209:H215"/>
    <mergeCell ref="I209:I215"/>
    <mergeCell ref="G184:G190"/>
    <mergeCell ref="H178:H182"/>
    <mergeCell ref="I197:I202"/>
    <mergeCell ref="E171:E176"/>
    <mergeCell ref="G209:G215"/>
    <mergeCell ref="P295:P296"/>
    <mergeCell ref="D209:D215"/>
    <mergeCell ref="K131:K136"/>
    <mergeCell ref="K184:K190"/>
    <mergeCell ref="D191:D196"/>
    <mergeCell ref="E178:E182"/>
    <mergeCell ref="E191:E196"/>
    <mergeCell ref="F191:F196"/>
    <mergeCell ref="H191:H196"/>
    <mergeCell ref="K178:K183"/>
    <mergeCell ref="A217:A222"/>
    <mergeCell ref="E223:E228"/>
    <mergeCell ref="E235:E240"/>
    <mergeCell ref="C235:C240"/>
    <mergeCell ref="D217:D222"/>
    <mergeCell ref="D223:D228"/>
    <mergeCell ref="E217:E222"/>
    <mergeCell ref="B223:B228"/>
    <mergeCell ref="I178:I182"/>
    <mergeCell ref="H184:H190"/>
    <mergeCell ref="G178:G182"/>
    <mergeCell ref="F171:F176"/>
    <mergeCell ref="H171:H176"/>
    <mergeCell ref="C105:C109"/>
    <mergeCell ref="C111:C116"/>
    <mergeCell ref="D117:D122"/>
    <mergeCell ref="D184:D190"/>
    <mergeCell ref="D178:D182"/>
    <mergeCell ref="C163:C169"/>
    <mergeCell ref="D171:D176"/>
    <mergeCell ref="C123:C129"/>
    <mergeCell ref="G111:G116"/>
    <mergeCell ref="I117:I122"/>
    <mergeCell ref="F105:F109"/>
    <mergeCell ref="G117:G122"/>
    <mergeCell ref="H117:H122"/>
    <mergeCell ref="H111:H116"/>
    <mergeCell ref="G105:G109"/>
    <mergeCell ref="D87:D92"/>
    <mergeCell ref="C131:C136"/>
    <mergeCell ref="D111:D116"/>
    <mergeCell ref="F87:F92"/>
    <mergeCell ref="E99:E104"/>
    <mergeCell ref="E93:E98"/>
    <mergeCell ref="F99:F104"/>
    <mergeCell ref="F93:F98"/>
    <mergeCell ref="E87:E92"/>
    <mergeCell ref="F131:F136"/>
    <mergeCell ref="E111:E116"/>
    <mergeCell ref="F117:F122"/>
    <mergeCell ref="E117:E122"/>
    <mergeCell ref="F111:F116"/>
    <mergeCell ref="G87:G92"/>
    <mergeCell ref="K69:K74"/>
    <mergeCell ref="K81:K86"/>
    <mergeCell ref="J75:J80"/>
    <mergeCell ref="J81:J86"/>
    <mergeCell ref="K75:K80"/>
    <mergeCell ref="J69:J74"/>
    <mergeCell ref="I69:I74"/>
    <mergeCell ref="H81:H86"/>
    <mergeCell ref="H75:H80"/>
    <mergeCell ref="E105:E109"/>
    <mergeCell ref="D131:D136"/>
    <mergeCell ref="A241:A246"/>
    <mergeCell ref="A247:A252"/>
    <mergeCell ref="A223:A228"/>
    <mergeCell ref="A235:A240"/>
    <mergeCell ref="E137:E142"/>
    <mergeCell ref="B111:B116"/>
    <mergeCell ref="C151:C156"/>
    <mergeCell ref="B131:B136"/>
    <mergeCell ref="R405:R406"/>
    <mergeCell ref="M405:M406"/>
    <mergeCell ref="P405:P406"/>
    <mergeCell ref="N405:N406"/>
    <mergeCell ref="O405:O406"/>
    <mergeCell ref="Q405:Q406"/>
    <mergeCell ref="H143:H149"/>
    <mergeCell ref="F137:F142"/>
    <mergeCell ref="J131:J136"/>
    <mergeCell ref="A474:A480"/>
    <mergeCell ref="A373:R373"/>
    <mergeCell ref="E359:E365"/>
    <mergeCell ref="F359:F365"/>
    <mergeCell ref="K366:K372"/>
    <mergeCell ref="C137:C142"/>
    <mergeCell ref="C157:C162"/>
    <mergeCell ref="L405:L406"/>
    <mergeCell ref="G437:G442"/>
    <mergeCell ref="H425:H430"/>
    <mergeCell ref="I425:I430"/>
    <mergeCell ref="H437:H442"/>
    <mergeCell ref="K437:K442"/>
    <mergeCell ref="G404:G411"/>
    <mergeCell ref="K404:K411"/>
    <mergeCell ref="K412:K418"/>
    <mergeCell ref="I404:I411"/>
    <mergeCell ref="I692:I697"/>
    <mergeCell ref="H673:H678"/>
    <mergeCell ref="I587:I592"/>
    <mergeCell ref="I680:I685"/>
    <mergeCell ref="I673:I678"/>
    <mergeCell ref="I686:I691"/>
    <mergeCell ref="I653:I658"/>
    <mergeCell ref="H633:H638"/>
    <mergeCell ref="I639:I645"/>
    <mergeCell ref="H659:H665"/>
    <mergeCell ref="J527:J532"/>
    <mergeCell ref="J533:J537"/>
    <mergeCell ref="K544:K549"/>
    <mergeCell ref="K533:K537"/>
    <mergeCell ref="K527:K532"/>
    <mergeCell ref="J544:J549"/>
    <mergeCell ref="H599:H605"/>
    <mergeCell ref="H614:H615"/>
    <mergeCell ref="H666:H671"/>
    <mergeCell ref="H639:H645"/>
    <mergeCell ref="H627:H632"/>
    <mergeCell ref="H710:H715"/>
    <mergeCell ref="E704:E709"/>
    <mergeCell ref="E698:E703"/>
    <mergeCell ref="G680:G685"/>
    <mergeCell ref="H692:H697"/>
    <mergeCell ref="H686:H691"/>
    <mergeCell ref="H698:H703"/>
    <mergeCell ref="F686:F691"/>
    <mergeCell ref="B710:B715"/>
    <mergeCell ref="H646:H652"/>
    <mergeCell ref="B621:B626"/>
    <mergeCell ref="D581:D586"/>
    <mergeCell ref="H587:H592"/>
    <mergeCell ref="E710:E715"/>
    <mergeCell ref="C704:C709"/>
    <mergeCell ref="D704:D709"/>
    <mergeCell ref="D710:D715"/>
    <mergeCell ref="B619:B620"/>
    <mergeCell ref="K388:K394"/>
    <mergeCell ref="K431:K436"/>
    <mergeCell ref="F497:F502"/>
    <mergeCell ref="A465:R465"/>
    <mergeCell ref="A497:A502"/>
    <mergeCell ref="C437:C442"/>
    <mergeCell ref="D437:D442"/>
    <mergeCell ref="K482:K488"/>
    <mergeCell ref="J482:J488"/>
    <mergeCell ref="J497:J502"/>
    <mergeCell ref="H466:H472"/>
    <mergeCell ref="D497:D502"/>
    <mergeCell ref="E497:E502"/>
    <mergeCell ref="H497:H502"/>
    <mergeCell ref="H482:H488"/>
    <mergeCell ref="E482:E488"/>
    <mergeCell ref="E490:E496"/>
    <mergeCell ref="F490:F496"/>
    <mergeCell ref="G490:G496"/>
    <mergeCell ref="G466:G472"/>
    <mergeCell ref="K952:K957"/>
    <mergeCell ref="I952:I957"/>
    <mergeCell ref="H952:H957"/>
    <mergeCell ref="H918:H923"/>
    <mergeCell ref="H946:H951"/>
    <mergeCell ref="K940:K945"/>
    <mergeCell ref="K932:K938"/>
    <mergeCell ref="J918:J923"/>
    <mergeCell ref="K918:K923"/>
    <mergeCell ref="I925:I930"/>
    <mergeCell ref="B716:B721"/>
    <mergeCell ref="D716:D721"/>
    <mergeCell ref="B117:B122"/>
    <mergeCell ref="C143:C149"/>
    <mergeCell ref="D515:D520"/>
    <mergeCell ref="D509:D514"/>
    <mergeCell ref="D503:D508"/>
    <mergeCell ref="C117:C122"/>
    <mergeCell ref="B229:B234"/>
    <mergeCell ref="B704:B709"/>
    <mergeCell ref="B197:B202"/>
    <mergeCell ref="A16:A21"/>
    <mergeCell ref="D16:D21"/>
    <mergeCell ref="E16:E21"/>
    <mergeCell ref="B16:B21"/>
    <mergeCell ref="E22:E27"/>
    <mergeCell ref="D105:D109"/>
    <mergeCell ref="D137:D142"/>
    <mergeCell ref="D197:D202"/>
    <mergeCell ref="D99:D104"/>
    <mergeCell ref="B241:B246"/>
    <mergeCell ref="B235:B240"/>
    <mergeCell ref="C229:C234"/>
    <mergeCell ref="C241:C246"/>
    <mergeCell ref="B105:B109"/>
    <mergeCell ref="B93:B104"/>
    <mergeCell ref="B151:B156"/>
    <mergeCell ref="F279:F285"/>
    <mergeCell ref="F259:F264"/>
    <mergeCell ref="E253:E258"/>
    <mergeCell ref="E247:E252"/>
    <mergeCell ref="E259:E264"/>
    <mergeCell ref="C279:C285"/>
    <mergeCell ref="B271:B277"/>
    <mergeCell ref="K259:K264"/>
    <mergeCell ref="J235:J240"/>
    <mergeCell ref="L295:L296"/>
    <mergeCell ref="E287:E293"/>
    <mergeCell ref="F271:F277"/>
    <mergeCell ref="H295:H301"/>
    <mergeCell ref="K295:K301"/>
    <mergeCell ref="J295:J301"/>
    <mergeCell ref="J287:J293"/>
    <mergeCell ref="K287:K293"/>
    <mergeCell ref="K271:K277"/>
    <mergeCell ref="J271:J277"/>
    <mergeCell ref="I271:I277"/>
    <mergeCell ref="K265:K270"/>
    <mergeCell ref="J265:J270"/>
    <mergeCell ref="A271:A277"/>
    <mergeCell ref="A286:R286"/>
    <mergeCell ref="R295:R296"/>
    <mergeCell ref="B287:B293"/>
    <mergeCell ref="Q295:Q296"/>
    <mergeCell ref="O295:O296"/>
    <mergeCell ref="H287:H293"/>
    <mergeCell ref="M295:M296"/>
    <mergeCell ref="N295:N296"/>
    <mergeCell ref="I287:I293"/>
    <mergeCell ref="A326:A332"/>
    <mergeCell ref="B326:B332"/>
    <mergeCell ref="B295:B301"/>
    <mergeCell ref="C295:C301"/>
    <mergeCell ref="B320:B325"/>
    <mergeCell ref="A302:A319"/>
    <mergeCell ref="C308:C313"/>
    <mergeCell ref="A320:A325"/>
    <mergeCell ref="K308:K313"/>
    <mergeCell ref="H314:H319"/>
    <mergeCell ref="K314:K319"/>
    <mergeCell ref="H320:H325"/>
    <mergeCell ref="I308:I313"/>
    <mergeCell ref="J308:J313"/>
    <mergeCell ref="I497:I502"/>
    <mergeCell ref="I490:I496"/>
    <mergeCell ref="J490:J496"/>
    <mergeCell ref="I466:I472"/>
    <mergeCell ref="I474:I480"/>
    <mergeCell ref="K497:K502"/>
    <mergeCell ref="G673:G678"/>
    <mergeCell ref="G716:G721"/>
    <mergeCell ref="G698:G703"/>
    <mergeCell ref="G704:G709"/>
    <mergeCell ref="G686:G691"/>
    <mergeCell ref="G692:G697"/>
    <mergeCell ref="H680:H685"/>
    <mergeCell ref="H704:H709"/>
    <mergeCell ref="K653:K658"/>
    <mergeCell ref="F784:F787"/>
    <mergeCell ref="E741:E746"/>
    <mergeCell ref="F762:F767"/>
    <mergeCell ref="F809:F815"/>
    <mergeCell ref="E801:E807"/>
    <mergeCell ref="E788:E793"/>
    <mergeCell ref="E794:E800"/>
    <mergeCell ref="F801:F807"/>
    <mergeCell ref="F788:F793"/>
    <mergeCell ref="F755:F760"/>
    <mergeCell ref="I883:I889"/>
    <mergeCell ref="G735:G740"/>
    <mergeCell ref="E755:E760"/>
    <mergeCell ref="F735:F740"/>
    <mergeCell ref="E735:E740"/>
    <mergeCell ref="G747:G753"/>
    <mergeCell ref="G755:G760"/>
    <mergeCell ref="F741:F746"/>
    <mergeCell ref="F747:F753"/>
    <mergeCell ref="E747:E753"/>
    <mergeCell ref="A909:R909"/>
    <mergeCell ref="A940:A945"/>
    <mergeCell ref="B940:B945"/>
    <mergeCell ref="K876:K882"/>
    <mergeCell ref="K883:K889"/>
    <mergeCell ref="E876:E882"/>
    <mergeCell ref="I890:I895"/>
    <mergeCell ref="E883:E889"/>
    <mergeCell ref="G876:G882"/>
    <mergeCell ref="F883:F889"/>
    <mergeCell ref="E890:E895"/>
    <mergeCell ref="F890:F895"/>
    <mergeCell ref="K890:K895"/>
    <mergeCell ref="E896:E901"/>
    <mergeCell ref="K896:K901"/>
    <mergeCell ref="F896:F901"/>
    <mergeCell ref="K946:K951"/>
    <mergeCell ref="K925:K930"/>
    <mergeCell ref="H932:H938"/>
    <mergeCell ref="H925:H930"/>
    <mergeCell ref="I932:I938"/>
    <mergeCell ref="I940:I945"/>
    <mergeCell ref="J946:J951"/>
    <mergeCell ref="J932:J938"/>
    <mergeCell ref="H940:H945"/>
    <mergeCell ref="J976:J982"/>
    <mergeCell ref="A970:A975"/>
    <mergeCell ref="I970:I975"/>
    <mergeCell ref="K958:K963"/>
    <mergeCell ref="K964:K969"/>
    <mergeCell ref="K970:K975"/>
    <mergeCell ref="J958:J963"/>
    <mergeCell ref="I958:I963"/>
    <mergeCell ref="J964:J969"/>
    <mergeCell ref="I964:I969"/>
    <mergeCell ref="A983:R983"/>
    <mergeCell ref="G964:G969"/>
    <mergeCell ref="K976:K982"/>
    <mergeCell ref="H970:H975"/>
    <mergeCell ref="D964:D969"/>
    <mergeCell ref="E964:E969"/>
    <mergeCell ref="F964:F969"/>
    <mergeCell ref="C970:C975"/>
    <mergeCell ref="C964:C969"/>
    <mergeCell ref="H964:H969"/>
    <mergeCell ref="H241:H246"/>
    <mergeCell ref="H247:H252"/>
    <mergeCell ref="G265:G270"/>
    <mergeCell ref="I247:I252"/>
    <mergeCell ref="I253:I258"/>
    <mergeCell ref="H265:H270"/>
    <mergeCell ref="G247:G252"/>
    <mergeCell ref="H302:H307"/>
    <mergeCell ref="F265:F270"/>
    <mergeCell ref="I279:I285"/>
    <mergeCell ref="E271:E277"/>
    <mergeCell ref="I265:I270"/>
    <mergeCell ref="C271:C277"/>
    <mergeCell ref="B314:B319"/>
    <mergeCell ref="C302:C307"/>
    <mergeCell ref="C314:C319"/>
    <mergeCell ref="B279:B285"/>
    <mergeCell ref="C247:C252"/>
    <mergeCell ref="E341:E346"/>
    <mergeCell ref="C326:C332"/>
    <mergeCell ref="A340:R340"/>
    <mergeCell ref="K320:K325"/>
    <mergeCell ref="J320:J325"/>
    <mergeCell ref="I341:I346"/>
    <mergeCell ref="K341:K346"/>
    <mergeCell ref="D253:D258"/>
    <mergeCell ref="E295:E301"/>
    <mergeCell ref="D271:D277"/>
    <mergeCell ref="D308:D313"/>
    <mergeCell ref="D295:D301"/>
    <mergeCell ref="E279:E285"/>
    <mergeCell ref="J375:J381"/>
    <mergeCell ref="J359:J365"/>
    <mergeCell ref="I375:I381"/>
    <mergeCell ref="D431:D436"/>
    <mergeCell ref="E431:E436"/>
    <mergeCell ref="D425:D430"/>
    <mergeCell ref="H395:H402"/>
    <mergeCell ref="D395:D402"/>
    <mergeCell ref="H404:H411"/>
    <mergeCell ref="A403:R403"/>
    <mergeCell ref="I326:I332"/>
    <mergeCell ref="H333:H339"/>
    <mergeCell ref="I333:I339"/>
    <mergeCell ref="H326:H332"/>
    <mergeCell ref="J404:J411"/>
    <mergeCell ref="J366:J372"/>
    <mergeCell ref="F253:F258"/>
    <mergeCell ref="I259:I264"/>
    <mergeCell ref="H259:H264"/>
    <mergeCell ref="J259:J264"/>
    <mergeCell ref="I395:I402"/>
    <mergeCell ref="J382:J387"/>
    <mergeCell ref="I295:I301"/>
    <mergeCell ref="I359:I365"/>
    <mergeCell ref="K823:K828"/>
    <mergeCell ref="K830:K836"/>
    <mergeCell ref="K837:K843"/>
    <mergeCell ref="G710:G715"/>
    <mergeCell ref="G741:G746"/>
    <mergeCell ref="J710:J715"/>
    <mergeCell ref="K710:K715"/>
    <mergeCell ref="J788:J793"/>
    <mergeCell ref="J722:J727"/>
    <mergeCell ref="J755:J760"/>
    <mergeCell ref="K425:K430"/>
    <mergeCell ref="K869:K875"/>
    <mergeCell ref="I896:I901"/>
    <mergeCell ref="K809:K815"/>
    <mergeCell ref="K794:K800"/>
    <mergeCell ref="K816:K822"/>
    <mergeCell ref="J830:J836"/>
    <mergeCell ref="J883:J889"/>
    <mergeCell ref="J801:J807"/>
    <mergeCell ref="K755:K760"/>
    <mergeCell ref="H729:H734"/>
    <mergeCell ref="I729:I734"/>
    <mergeCell ref="I722:I727"/>
    <mergeCell ref="H722:H727"/>
    <mergeCell ref="L659:L660"/>
    <mergeCell ref="M646:M647"/>
    <mergeCell ref="J794:J800"/>
    <mergeCell ref="I412:I418"/>
    <mergeCell ref="I755:I760"/>
    <mergeCell ref="I431:I436"/>
    <mergeCell ref="I698:I703"/>
    <mergeCell ref="A457:R457"/>
    <mergeCell ref="F716:F721"/>
    <mergeCell ref="E716:E721"/>
    <mergeCell ref="K774:K780"/>
    <mergeCell ref="A728:R728"/>
    <mergeCell ref="Q659:Q660"/>
    <mergeCell ref="J659:J665"/>
    <mergeCell ref="I659:I665"/>
    <mergeCell ref="I666:I671"/>
    <mergeCell ref="K666:K671"/>
    <mergeCell ref="N659:N660"/>
    <mergeCell ref="M659:M660"/>
    <mergeCell ref="G659:G665"/>
    <mergeCell ref="J653:J658"/>
    <mergeCell ref="K646:K652"/>
    <mergeCell ref="K788:K793"/>
    <mergeCell ref="K768:K773"/>
    <mergeCell ref="K716:K721"/>
    <mergeCell ref="K722:K727"/>
    <mergeCell ref="K735:K740"/>
    <mergeCell ref="K747:K753"/>
    <mergeCell ref="K741:K746"/>
    <mergeCell ref="J698:J703"/>
    <mergeCell ref="J550:J555"/>
    <mergeCell ref="K680:K685"/>
    <mergeCell ref="K659:K665"/>
    <mergeCell ref="J633:J638"/>
    <mergeCell ref="J646:J652"/>
    <mergeCell ref="K673:K678"/>
    <mergeCell ref="J666:J671"/>
    <mergeCell ref="J673:J678"/>
    <mergeCell ref="J621:J626"/>
    <mergeCell ref="K556:K562"/>
    <mergeCell ref="J692:J697"/>
    <mergeCell ref="J686:J691"/>
    <mergeCell ref="P646:P647"/>
    <mergeCell ref="I544:I549"/>
    <mergeCell ref="N646:N647"/>
    <mergeCell ref="I621:I626"/>
    <mergeCell ref="I627:I632"/>
    <mergeCell ref="J627:J632"/>
    <mergeCell ref="J639:J645"/>
    <mergeCell ref="L619:L620"/>
    <mergeCell ref="G550:G555"/>
    <mergeCell ref="I550:I555"/>
    <mergeCell ref="H619:H620"/>
    <mergeCell ref="J614:J620"/>
    <mergeCell ref="H607:H613"/>
    <mergeCell ref="G607:G613"/>
    <mergeCell ref="H597:H598"/>
    <mergeCell ref="G599:G605"/>
    <mergeCell ref="G597:G598"/>
    <mergeCell ref="G587:G592"/>
    <mergeCell ref="C621:C626"/>
    <mergeCell ref="D621:D626"/>
    <mergeCell ref="C666:C671"/>
    <mergeCell ref="B659:B665"/>
    <mergeCell ref="B666:B671"/>
    <mergeCell ref="B639:B645"/>
    <mergeCell ref="B646:B652"/>
    <mergeCell ref="C653:C658"/>
    <mergeCell ref="C646:C652"/>
    <mergeCell ref="B627:B632"/>
    <mergeCell ref="B633:B638"/>
    <mergeCell ref="B653:B658"/>
    <mergeCell ref="D659:D665"/>
    <mergeCell ref="C659:C665"/>
    <mergeCell ref="D639:D645"/>
    <mergeCell ref="C633:C638"/>
    <mergeCell ref="D653:D658"/>
    <mergeCell ref="D686:D691"/>
    <mergeCell ref="D680:D685"/>
    <mergeCell ref="C680:C685"/>
    <mergeCell ref="E692:E697"/>
    <mergeCell ref="C686:C691"/>
    <mergeCell ref="C627:C632"/>
    <mergeCell ref="D633:D638"/>
    <mergeCell ref="E666:E671"/>
    <mergeCell ref="D666:D671"/>
    <mergeCell ref="D646:D652"/>
    <mergeCell ref="E653:E658"/>
    <mergeCell ref="E659:E665"/>
    <mergeCell ref="A729:A734"/>
    <mergeCell ref="A716:A721"/>
    <mergeCell ref="B722:B727"/>
    <mergeCell ref="G722:G727"/>
    <mergeCell ref="E722:E727"/>
    <mergeCell ref="G729:G734"/>
    <mergeCell ref="F729:F734"/>
    <mergeCell ref="E729:E734"/>
    <mergeCell ref="C722:C727"/>
    <mergeCell ref="B729:B734"/>
    <mergeCell ref="R619:R620"/>
    <mergeCell ref="K686:K691"/>
    <mergeCell ref="K698:K703"/>
    <mergeCell ref="K692:K697"/>
    <mergeCell ref="R659:R660"/>
    <mergeCell ref="L646:L647"/>
    <mergeCell ref="O659:O660"/>
    <mergeCell ref="P659:P660"/>
    <mergeCell ref="K633:K638"/>
    <mergeCell ref="N639:N640"/>
    <mergeCell ref="A3:R3"/>
    <mergeCell ref="J314:J319"/>
    <mergeCell ref="I314:I319"/>
    <mergeCell ref="D314:D319"/>
    <mergeCell ref="E314:E319"/>
    <mergeCell ref="F314:F319"/>
    <mergeCell ref="G314:G319"/>
    <mergeCell ref="B302:B307"/>
    <mergeCell ref="B308:B313"/>
    <mergeCell ref="G229:G234"/>
    <mergeCell ref="A4:R4"/>
    <mergeCell ref="A178:A183"/>
    <mergeCell ref="Q176:Q177"/>
    <mergeCell ref="C265:C270"/>
    <mergeCell ref="D203:D208"/>
    <mergeCell ref="D247:D252"/>
    <mergeCell ref="D229:D234"/>
    <mergeCell ref="C223:C228"/>
    <mergeCell ref="C217:C222"/>
    <mergeCell ref="G241:G246"/>
    <mergeCell ref="D883:D889"/>
    <mergeCell ref="A896:A901"/>
    <mergeCell ref="B896:B901"/>
    <mergeCell ref="B890:B895"/>
    <mergeCell ref="B883:B889"/>
    <mergeCell ref="A890:A895"/>
    <mergeCell ref="C890:C895"/>
    <mergeCell ref="C883:C889"/>
    <mergeCell ref="A883:A889"/>
    <mergeCell ref="B918:B923"/>
    <mergeCell ref="A932:A938"/>
    <mergeCell ref="A918:A923"/>
    <mergeCell ref="B932:B938"/>
    <mergeCell ref="A931:R931"/>
    <mergeCell ref="A925:A930"/>
    <mergeCell ref="B925:B930"/>
    <mergeCell ref="C925:C930"/>
    <mergeCell ref="C940:C945"/>
    <mergeCell ref="D940:D945"/>
    <mergeCell ref="C918:C923"/>
    <mergeCell ref="D918:D923"/>
    <mergeCell ref="A946:A951"/>
    <mergeCell ref="B946:B951"/>
    <mergeCell ref="F918:F923"/>
    <mergeCell ref="F932:F938"/>
    <mergeCell ref="F940:F945"/>
    <mergeCell ref="D925:D930"/>
    <mergeCell ref="E925:E930"/>
    <mergeCell ref="F925:F930"/>
    <mergeCell ref="A939:R939"/>
    <mergeCell ref="J925:J930"/>
    <mergeCell ref="A952:A957"/>
    <mergeCell ref="B952:B957"/>
    <mergeCell ref="F952:F957"/>
    <mergeCell ref="G952:G957"/>
    <mergeCell ref="C952:C957"/>
    <mergeCell ref="J782:J787"/>
    <mergeCell ref="G844:G850"/>
    <mergeCell ref="G837:G843"/>
    <mergeCell ref="G801:G807"/>
    <mergeCell ref="H784:H787"/>
    <mergeCell ref="H788:H793"/>
    <mergeCell ref="G784:G787"/>
    <mergeCell ref="G794:G800"/>
    <mergeCell ref="G816:G822"/>
    <mergeCell ref="H716:H721"/>
    <mergeCell ref="I716:I721"/>
    <mergeCell ref="H774:H780"/>
    <mergeCell ref="A859:R859"/>
    <mergeCell ref="F852:F858"/>
    <mergeCell ref="K852:K858"/>
    <mergeCell ref="B844:B850"/>
    <mergeCell ref="A852:A858"/>
    <mergeCell ref="B852:B858"/>
    <mergeCell ref="I774:I780"/>
    <mergeCell ref="J716:J721"/>
    <mergeCell ref="J741:J746"/>
    <mergeCell ref="J704:J709"/>
    <mergeCell ref="J729:J734"/>
    <mergeCell ref="E607:E613"/>
    <mergeCell ref="D614:D615"/>
    <mergeCell ref="I768:I773"/>
    <mergeCell ref="H755:H760"/>
    <mergeCell ref="I762:I767"/>
    <mergeCell ref="I741:I746"/>
    <mergeCell ref="I710:I715"/>
    <mergeCell ref="I704:I709"/>
    <mergeCell ref="I735:I740"/>
    <mergeCell ref="H735:H740"/>
    <mergeCell ref="A607:A613"/>
    <mergeCell ref="B614:B615"/>
    <mergeCell ref="B607:B613"/>
    <mergeCell ref="C607:C613"/>
    <mergeCell ref="G533:G537"/>
    <mergeCell ref="I538:I543"/>
    <mergeCell ref="I533:I537"/>
    <mergeCell ref="G538:G543"/>
    <mergeCell ref="Q619:Q620"/>
    <mergeCell ref="G515:G520"/>
    <mergeCell ref="H581:H586"/>
    <mergeCell ref="G527:G532"/>
    <mergeCell ref="K550:K555"/>
    <mergeCell ref="I619:I620"/>
    <mergeCell ref="J515:J520"/>
    <mergeCell ref="J538:J543"/>
    <mergeCell ref="K538:K543"/>
    <mergeCell ref="K515:K520"/>
    <mergeCell ref="K521:K526"/>
    <mergeCell ref="J521:J526"/>
    <mergeCell ref="G521:G526"/>
    <mergeCell ref="H521:H526"/>
    <mergeCell ref="I521:I526"/>
    <mergeCell ref="K509:K514"/>
    <mergeCell ref="I509:I514"/>
    <mergeCell ref="I503:I508"/>
    <mergeCell ref="K503:K508"/>
    <mergeCell ref="J509:J514"/>
    <mergeCell ref="J503:J508"/>
    <mergeCell ref="K490:K496"/>
    <mergeCell ref="H538:H543"/>
    <mergeCell ref="H544:H549"/>
    <mergeCell ref="H550:H555"/>
    <mergeCell ref="I515:I520"/>
    <mergeCell ref="H527:H532"/>
    <mergeCell ref="H533:H537"/>
    <mergeCell ref="H515:H520"/>
    <mergeCell ref="I527:I532"/>
    <mergeCell ref="H503:H508"/>
    <mergeCell ref="H490:H496"/>
    <mergeCell ref="E503:E508"/>
    <mergeCell ref="F503:F508"/>
    <mergeCell ref="E515:E520"/>
    <mergeCell ref="F509:F514"/>
    <mergeCell ref="H509:H514"/>
    <mergeCell ref="G503:G508"/>
    <mergeCell ref="G509:G514"/>
    <mergeCell ref="G450:G456"/>
    <mergeCell ref="H450:H456"/>
    <mergeCell ref="H458:H464"/>
    <mergeCell ref="A489:R489"/>
    <mergeCell ref="I458:I464"/>
    <mergeCell ref="C458:C464"/>
    <mergeCell ref="D458:D464"/>
    <mergeCell ref="A450:A456"/>
    <mergeCell ref="I450:I456"/>
    <mergeCell ref="A458:A464"/>
    <mergeCell ref="G431:G436"/>
    <mergeCell ref="F431:F436"/>
    <mergeCell ref="E437:E442"/>
    <mergeCell ref="F425:F430"/>
    <mergeCell ref="F437:F442"/>
    <mergeCell ref="E425:E430"/>
    <mergeCell ref="G320:G325"/>
    <mergeCell ref="G302:G307"/>
    <mergeCell ref="G259:G264"/>
    <mergeCell ref="G295:G301"/>
    <mergeCell ref="H229:H234"/>
    <mergeCell ref="F223:F228"/>
    <mergeCell ref="F235:F240"/>
    <mergeCell ref="G235:G240"/>
    <mergeCell ref="G223:G228"/>
    <mergeCell ref="H235:H240"/>
    <mergeCell ref="I48:I53"/>
    <mergeCell ref="H48:H53"/>
    <mergeCell ref="F63:F68"/>
    <mergeCell ref="H203:H208"/>
    <mergeCell ref="G203:G208"/>
    <mergeCell ref="H197:H202"/>
    <mergeCell ref="F178:F182"/>
    <mergeCell ref="F184:F190"/>
    <mergeCell ref="G197:G202"/>
    <mergeCell ref="F197:F202"/>
    <mergeCell ref="I35:I41"/>
    <mergeCell ref="H35:H41"/>
    <mergeCell ref="K28:K34"/>
    <mergeCell ref="K22:K27"/>
    <mergeCell ref="J35:J41"/>
    <mergeCell ref="J22:J27"/>
    <mergeCell ref="K35:K41"/>
    <mergeCell ref="H42:H47"/>
    <mergeCell ref="A22:A27"/>
    <mergeCell ref="A28:A34"/>
    <mergeCell ref="C28:C34"/>
    <mergeCell ref="F28:F34"/>
    <mergeCell ref="B28:B34"/>
    <mergeCell ref="H28:H34"/>
    <mergeCell ref="G28:G34"/>
    <mergeCell ref="B42:B47"/>
    <mergeCell ref="A42:A53"/>
    <mergeCell ref="L6:L8"/>
    <mergeCell ref="I22:I27"/>
    <mergeCell ref="K6:K8"/>
    <mergeCell ref="H7:H8"/>
    <mergeCell ref="J6:J8"/>
    <mergeCell ref="H16:H21"/>
    <mergeCell ref="I9:I14"/>
    <mergeCell ref="K9:K14"/>
    <mergeCell ref="J16:J21"/>
    <mergeCell ref="K16:K21"/>
    <mergeCell ref="J9:J14"/>
    <mergeCell ref="D6:I6"/>
    <mergeCell ref="E9:E14"/>
    <mergeCell ref="G7:G8"/>
    <mergeCell ref="H9:H14"/>
    <mergeCell ref="I7:I8"/>
    <mergeCell ref="F9:F14"/>
    <mergeCell ref="N6:R6"/>
    <mergeCell ref="N7:N8"/>
    <mergeCell ref="O7:O8"/>
    <mergeCell ref="Q7:Q8"/>
    <mergeCell ref="P7:P8"/>
    <mergeCell ref="R7:R8"/>
    <mergeCell ref="M7:M8"/>
    <mergeCell ref="A35:A41"/>
    <mergeCell ref="A6:A8"/>
    <mergeCell ref="B6:B8"/>
    <mergeCell ref="C6:C8"/>
    <mergeCell ref="B9:B14"/>
    <mergeCell ref="A9:A14"/>
    <mergeCell ref="E7:E8"/>
    <mergeCell ref="F7:F8"/>
    <mergeCell ref="D7:D8"/>
    <mergeCell ref="B81:B86"/>
    <mergeCell ref="B75:B80"/>
    <mergeCell ref="B87:B92"/>
    <mergeCell ref="F54:F60"/>
    <mergeCell ref="C75:C80"/>
    <mergeCell ref="C87:C92"/>
    <mergeCell ref="D75:D80"/>
    <mergeCell ref="F69:F74"/>
    <mergeCell ref="F75:F80"/>
    <mergeCell ref="F81:F86"/>
    <mergeCell ref="C35:C41"/>
    <mergeCell ref="C69:C74"/>
    <mergeCell ref="B48:B53"/>
    <mergeCell ref="C48:C53"/>
    <mergeCell ref="D35:D41"/>
    <mergeCell ref="D54:D60"/>
    <mergeCell ref="G35:G41"/>
    <mergeCell ref="E42:E47"/>
    <mergeCell ref="F48:F53"/>
    <mergeCell ref="E48:E53"/>
    <mergeCell ref="G48:G53"/>
    <mergeCell ref="A69:A74"/>
    <mergeCell ref="E69:E74"/>
    <mergeCell ref="E63:E68"/>
    <mergeCell ref="D42:D47"/>
    <mergeCell ref="D63:D68"/>
    <mergeCell ref="B69:B74"/>
    <mergeCell ref="I42:I47"/>
    <mergeCell ref="J42:J47"/>
    <mergeCell ref="A63:A68"/>
    <mergeCell ref="A54:A60"/>
    <mergeCell ref="G54:G60"/>
    <mergeCell ref="B63:B68"/>
    <mergeCell ref="C54:C60"/>
    <mergeCell ref="B54:B60"/>
    <mergeCell ref="C63:C68"/>
    <mergeCell ref="A61:R62"/>
    <mergeCell ref="K63:K68"/>
    <mergeCell ref="J63:J68"/>
    <mergeCell ref="I63:I68"/>
    <mergeCell ref="J54:J60"/>
    <mergeCell ref="H54:H60"/>
    <mergeCell ref="E54:E60"/>
    <mergeCell ref="J48:J53"/>
    <mergeCell ref="C81:C86"/>
    <mergeCell ref="I81:I86"/>
    <mergeCell ref="I75:I80"/>
    <mergeCell ref="G69:G74"/>
    <mergeCell ref="G75:G80"/>
    <mergeCell ref="G81:G86"/>
    <mergeCell ref="H69:H74"/>
    <mergeCell ref="C93:C98"/>
    <mergeCell ref="C203:C208"/>
    <mergeCell ref="E203:E208"/>
    <mergeCell ref="E197:E202"/>
    <mergeCell ref="C191:C196"/>
    <mergeCell ref="D123:D129"/>
    <mergeCell ref="D151:D156"/>
    <mergeCell ref="E131:E136"/>
    <mergeCell ref="D93:D98"/>
    <mergeCell ref="C99:C104"/>
    <mergeCell ref="D241:D246"/>
    <mergeCell ref="D235:D240"/>
    <mergeCell ref="F203:F208"/>
    <mergeCell ref="F247:F252"/>
    <mergeCell ref="E209:E215"/>
    <mergeCell ref="F209:F215"/>
    <mergeCell ref="F217:F222"/>
    <mergeCell ref="F241:F246"/>
    <mergeCell ref="E229:E234"/>
    <mergeCell ref="E241:E246"/>
    <mergeCell ref="G143:G149"/>
    <mergeCell ref="A151:A162"/>
    <mergeCell ref="A131:A136"/>
    <mergeCell ref="A137:A142"/>
    <mergeCell ref="B143:B149"/>
    <mergeCell ref="B137:B142"/>
    <mergeCell ref="E151:E156"/>
    <mergeCell ref="F151:F156"/>
    <mergeCell ref="G157:G162"/>
    <mergeCell ref="B157:B162"/>
    <mergeCell ref="H217:H222"/>
    <mergeCell ref="I223:I228"/>
    <mergeCell ref="I235:I240"/>
    <mergeCell ref="G341:G346"/>
    <mergeCell ref="I320:I325"/>
    <mergeCell ref="I302:I307"/>
    <mergeCell ref="H308:H313"/>
    <mergeCell ref="G217:G222"/>
    <mergeCell ref="I241:I246"/>
    <mergeCell ref="H223:H228"/>
    <mergeCell ref="K42:K47"/>
    <mergeCell ref="K48:K53"/>
    <mergeCell ref="K54:K60"/>
    <mergeCell ref="G333:G339"/>
    <mergeCell ref="G287:G293"/>
    <mergeCell ref="G308:G313"/>
    <mergeCell ref="J279:J285"/>
    <mergeCell ref="K279:K285"/>
    <mergeCell ref="I191:I196"/>
    <mergeCell ref="K217:K222"/>
    <mergeCell ref="A359:A365"/>
    <mergeCell ref="A366:A372"/>
    <mergeCell ref="F366:F372"/>
    <mergeCell ref="B366:B372"/>
    <mergeCell ref="D366:D372"/>
    <mergeCell ref="B359:B365"/>
    <mergeCell ref="C366:C372"/>
    <mergeCell ref="E366:E372"/>
    <mergeCell ref="F341:F346"/>
    <mergeCell ref="D341:D346"/>
    <mergeCell ref="G353:G358"/>
    <mergeCell ref="J353:J358"/>
    <mergeCell ref="H353:H358"/>
    <mergeCell ref="H347:H352"/>
    <mergeCell ref="E347:E352"/>
    <mergeCell ref="I353:I358"/>
    <mergeCell ref="I347:I352"/>
    <mergeCell ref="H341:H346"/>
    <mergeCell ref="A341:A352"/>
    <mergeCell ref="C353:C358"/>
    <mergeCell ref="C347:C352"/>
    <mergeCell ref="D347:D352"/>
    <mergeCell ref="B353:B358"/>
    <mergeCell ref="A353:A358"/>
    <mergeCell ref="B341:B346"/>
    <mergeCell ref="B347:B352"/>
    <mergeCell ref="C341:C346"/>
    <mergeCell ref="K347:K352"/>
    <mergeCell ref="K353:K358"/>
    <mergeCell ref="K382:K387"/>
    <mergeCell ref="K375:K381"/>
    <mergeCell ref="A374:R374"/>
    <mergeCell ref="E375:E381"/>
    <mergeCell ref="C375:C381"/>
    <mergeCell ref="B382:B387"/>
    <mergeCell ref="F353:F358"/>
    <mergeCell ref="G375:G381"/>
    <mergeCell ref="I437:I442"/>
    <mergeCell ref="B437:B442"/>
    <mergeCell ref="A375:A381"/>
    <mergeCell ref="B375:B381"/>
    <mergeCell ref="A382:A387"/>
    <mergeCell ref="B431:B436"/>
    <mergeCell ref="A412:A418"/>
    <mergeCell ref="B425:B430"/>
    <mergeCell ref="A395:A402"/>
    <mergeCell ref="B395:B402"/>
    <mergeCell ref="A404:A411"/>
    <mergeCell ref="K444:K449"/>
    <mergeCell ref="J450:J456"/>
    <mergeCell ref="A444:A449"/>
    <mergeCell ref="J444:J449"/>
    <mergeCell ref="B444:B449"/>
    <mergeCell ref="G444:G449"/>
    <mergeCell ref="F444:F449"/>
    <mergeCell ref="K450:K456"/>
    <mergeCell ref="B450:B456"/>
    <mergeCell ref="B458:B464"/>
    <mergeCell ref="G458:G464"/>
    <mergeCell ref="A466:A472"/>
    <mergeCell ref="C639:C645"/>
    <mergeCell ref="E639:E645"/>
    <mergeCell ref="D627:D632"/>
    <mergeCell ref="E633:E638"/>
    <mergeCell ref="C503:C508"/>
    <mergeCell ref="C509:C514"/>
    <mergeCell ref="D527:D532"/>
    <mergeCell ref="D673:D678"/>
    <mergeCell ref="G852:G858"/>
    <mergeCell ref="C729:C734"/>
    <mergeCell ref="F830:F836"/>
    <mergeCell ref="F823:F828"/>
    <mergeCell ref="G823:G828"/>
    <mergeCell ref="A808:R808"/>
    <mergeCell ref="C816:C822"/>
    <mergeCell ref="A809:A815"/>
    <mergeCell ref="H768:H773"/>
    <mergeCell ref="K844:K850"/>
    <mergeCell ref="F844:F850"/>
    <mergeCell ref="C692:C697"/>
    <mergeCell ref="D722:D727"/>
    <mergeCell ref="D698:D703"/>
    <mergeCell ref="C698:C703"/>
    <mergeCell ref="C710:C715"/>
    <mergeCell ref="K704:K709"/>
    <mergeCell ref="H741:H746"/>
    <mergeCell ref="J747:J753"/>
    <mergeCell ref="C716:C721"/>
    <mergeCell ref="E680:E685"/>
    <mergeCell ref="F680:F685"/>
    <mergeCell ref="B680:B685"/>
    <mergeCell ref="B698:B703"/>
    <mergeCell ref="B692:B697"/>
    <mergeCell ref="B686:B691"/>
    <mergeCell ref="D692:D697"/>
    <mergeCell ref="F692:F697"/>
    <mergeCell ref="E686:E691"/>
    <mergeCell ref="A860:A867"/>
    <mergeCell ref="C869:C875"/>
    <mergeCell ref="H869:H875"/>
    <mergeCell ref="G869:G875"/>
    <mergeCell ref="F869:F875"/>
    <mergeCell ref="A816:A822"/>
    <mergeCell ref="C809:C815"/>
    <mergeCell ref="A837:A843"/>
    <mergeCell ref="F837:F843"/>
    <mergeCell ref="F816:F822"/>
    <mergeCell ref="E816:E822"/>
    <mergeCell ref="E823:E828"/>
    <mergeCell ref="E837:E843"/>
    <mergeCell ref="D837:D843"/>
    <mergeCell ref="E830:E836"/>
    <mergeCell ref="B860:B867"/>
    <mergeCell ref="A868:R868"/>
    <mergeCell ref="I860:I867"/>
    <mergeCell ref="E869:E875"/>
    <mergeCell ref="J869:J875"/>
    <mergeCell ref="I869:I875"/>
    <mergeCell ref="B869:B882"/>
    <mergeCell ref="C860:C867"/>
    <mergeCell ref="A869:A882"/>
    <mergeCell ref="F876:F882"/>
    <mergeCell ref="B673:B678"/>
    <mergeCell ref="C673:C678"/>
    <mergeCell ref="B809:B815"/>
    <mergeCell ref="F673:F678"/>
    <mergeCell ref="E673:E678"/>
    <mergeCell ref="A679:R679"/>
    <mergeCell ref="J680:J685"/>
    <mergeCell ref="A680:A685"/>
    <mergeCell ref="E809:E815"/>
    <mergeCell ref="F794:F800"/>
    <mergeCell ref="A992:K992"/>
    <mergeCell ref="A993:K993"/>
    <mergeCell ref="D984:D990"/>
    <mergeCell ref="E984:E990"/>
    <mergeCell ref="F984:F990"/>
    <mergeCell ref="G984:G990"/>
    <mergeCell ref="H984:H990"/>
    <mergeCell ref="I984:I990"/>
    <mergeCell ref="J984:J990"/>
    <mergeCell ref="K984:K990"/>
    <mergeCell ref="J952:J957"/>
    <mergeCell ref="J940:J945"/>
    <mergeCell ref="G890:G895"/>
    <mergeCell ref="A902:A908"/>
    <mergeCell ref="B902:B908"/>
    <mergeCell ref="C902:C908"/>
    <mergeCell ref="D902:D908"/>
    <mergeCell ref="E902:E908"/>
    <mergeCell ref="E946:E951"/>
    <mergeCell ref="J910:J916"/>
    <mergeCell ref="H958:H963"/>
    <mergeCell ref="A964:A969"/>
    <mergeCell ref="B964:B969"/>
    <mergeCell ref="A958:A963"/>
    <mergeCell ref="G958:G963"/>
    <mergeCell ref="E958:E963"/>
    <mergeCell ref="B958:B963"/>
    <mergeCell ref="G946:G951"/>
    <mergeCell ref="E952:E957"/>
    <mergeCell ref="C958:C963"/>
    <mergeCell ref="D958:D963"/>
    <mergeCell ref="D946:D951"/>
    <mergeCell ref="D952:D957"/>
    <mergeCell ref="C946:C951"/>
    <mergeCell ref="R639:R640"/>
    <mergeCell ref="O646:O647"/>
    <mergeCell ref="I646:I652"/>
    <mergeCell ref="Q639:Q640"/>
    <mergeCell ref="L639:L640"/>
    <mergeCell ref="K639:K645"/>
    <mergeCell ref="M639:M640"/>
    <mergeCell ref="R646:R647"/>
    <mergeCell ref="P639:P640"/>
    <mergeCell ref="Q646:Q647"/>
    <mergeCell ref="A844:A850"/>
    <mergeCell ref="A823:A828"/>
    <mergeCell ref="B823:B828"/>
    <mergeCell ref="A830:A836"/>
    <mergeCell ref="B837:B843"/>
    <mergeCell ref="B830:B836"/>
    <mergeCell ref="E844:E850"/>
    <mergeCell ref="E852:E858"/>
    <mergeCell ref="C844:C850"/>
    <mergeCell ref="D844:D850"/>
    <mergeCell ref="D852:D858"/>
    <mergeCell ref="B816:B822"/>
    <mergeCell ref="C830:C836"/>
    <mergeCell ref="D830:D836"/>
    <mergeCell ref="D816:D822"/>
    <mergeCell ref="C823:C828"/>
    <mergeCell ref="D823:D828"/>
    <mergeCell ref="C788:C793"/>
    <mergeCell ref="E774:E780"/>
    <mergeCell ref="C774:C780"/>
    <mergeCell ref="B784:B787"/>
    <mergeCell ref="E784:E787"/>
    <mergeCell ref="A781:R781"/>
    <mergeCell ref="D774:D780"/>
    <mergeCell ref="F774:F780"/>
    <mergeCell ref="I788:I793"/>
    <mergeCell ref="G774:G780"/>
    <mergeCell ref="D788:D793"/>
    <mergeCell ref="B794:B800"/>
    <mergeCell ref="A788:A793"/>
    <mergeCell ref="B801:B807"/>
    <mergeCell ref="A794:A800"/>
    <mergeCell ref="D801:D807"/>
    <mergeCell ref="B788:B793"/>
    <mergeCell ref="C801:C807"/>
    <mergeCell ref="D794:D800"/>
    <mergeCell ref="C794:C800"/>
    <mergeCell ref="I614:I615"/>
    <mergeCell ref="I581:I586"/>
    <mergeCell ref="I607:I613"/>
    <mergeCell ref="I597:I598"/>
    <mergeCell ref="I599:I605"/>
    <mergeCell ref="K599:K605"/>
    <mergeCell ref="J593:J598"/>
    <mergeCell ref="J587:J592"/>
    <mergeCell ref="J581:J586"/>
    <mergeCell ref="K587:K592"/>
    <mergeCell ref="K593:K598"/>
    <mergeCell ref="K581:K586"/>
    <mergeCell ref="J599:J605"/>
    <mergeCell ref="F527:F532"/>
    <mergeCell ref="F521:F526"/>
    <mergeCell ref="F533:F537"/>
    <mergeCell ref="F544:F549"/>
    <mergeCell ref="F550:F555"/>
    <mergeCell ref="C587:C592"/>
    <mergeCell ref="E544:E549"/>
    <mergeCell ref="F538:F543"/>
    <mergeCell ref="E538:E543"/>
    <mergeCell ref="A563:R563"/>
    <mergeCell ref="B581:B586"/>
    <mergeCell ref="G556:G562"/>
    <mergeCell ref="G544:G549"/>
    <mergeCell ref="H556:H562"/>
    <mergeCell ref="B497:B502"/>
    <mergeCell ref="C521:C526"/>
    <mergeCell ref="M619:M620"/>
    <mergeCell ref="I556:I562"/>
    <mergeCell ref="J556:J562"/>
    <mergeCell ref="G619:G620"/>
    <mergeCell ref="D619:D620"/>
    <mergeCell ref="C614:C615"/>
    <mergeCell ref="F515:F520"/>
    <mergeCell ref="B527:B532"/>
    <mergeCell ref="A521:A526"/>
    <mergeCell ref="B521:B526"/>
    <mergeCell ref="B515:B520"/>
    <mergeCell ref="A509:A514"/>
    <mergeCell ref="A515:A520"/>
    <mergeCell ref="B538:B543"/>
    <mergeCell ref="B509:B514"/>
    <mergeCell ref="C515:C520"/>
    <mergeCell ref="E509:E514"/>
    <mergeCell ref="E521:E526"/>
    <mergeCell ref="D533:D537"/>
    <mergeCell ref="D521:D526"/>
    <mergeCell ref="E527:E532"/>
    <mergeCell ref="E533:E537"/>
    <mergeCell ref="B550:B555"/>
    <mergeCell ref="A503:A508"/>
    <mergeCell ref="B503:B508"/>
    <mergeCell ref="D544:D549"/>
    <mergeCell ref="C527:C532"/>
    <mergeCell ref="C533:C537"/>
    <mergeCell ref="C550:C555"/>
    <mergeCell ref="C544:C549"/>
    <mergeCell ref="D538:D543"/>
    <mergeCell ref="C538:C543"/>
    <mergeCell ref="B474:B480"/>
    <mergeCell ref="A481:R481"/>
    <mergeCell ref="I482:I488"/>
    <mergeCell ref="H474:H480"/>
    <mergeCell ref="F474:F480"/>
    <mergeCell ref="F482:F488"/>
    <mergeCell ref="G482:G488"/>
    <mergeCell ref="D482:D488"/>
    <mergeCell ref="A490:A496"/>
    <mergeCell ref="B490:B496"/>
    <mergeCell ref="A482:A488"/>
    <mergeCell ref="B482:B488"/>
    <mergeCell ref="A698:A703"/>
    <mergeCell ref="A710:A715"/>
    <mergeCell ref="A704:A709"/>
    <mergeCell ref="A599:A605"/>
    <mergeCell ref="A692:A697"/>
    <mergeCell ref="A686:A691"/>
    <mergeCell ref="A673:A678"/>
    <mergeCell ref="A614:A671"/>
    <mergeCell ref="A606:R606"/>
    <mergeCell ref="G627:G632"/>
    <mergeCell ref="B599:B605"/>
    <mergeCell ref="A593:A598"/>
    <mergeCell ref="A581:A592"/>
    <mergeCell ref="B544:B549"/>
    <mergeCell ref="B597:B598"/>
    <mergeCell ref="B587:B592"/>
    <mergeCell ref="A527:A555"/>
    <mergeCell ref="A556:A562"/>
    <mergeCell ref="B556:B562"/>
    <mergeCell ref="B533:B537"/>
    <mergeCell ref="B755:B760"/>
    <mergeCell ref="B735:B740"/>
    <mergeCell ref="D735:D740"/>
    <mergeCell ref="D729:D734"/>
    <mergeCell ref="C755:C760"/>
    <mergeCell ref="D755:D760"/>
    <mergeCell ref="C735:C740"/>
    <mergeCell ref="D741:D746"/>
    <mergeCell ref="B741:B746"/>
    <mergeCell ref="A754:R754"/>
    <mergeCell ref="E768:E773"/>
    <mergeCell ref="C768:C773"/>
    <mergeCell ref="H762:H767"/>
    <mergeCell ref="C762:C767"/>
    <mergeCell ref="G768:G773"/>
    <mergeCell ref="D768:D773"/>
    <mergeCell ref="E762:E767"/>
    <mergeCell ref="F768:F773"/>
    <mergeCell ref="G762:G767"/>
    <mergeCell ref="A755:A760"/>
    <mergeCell ref="A747:A753"/>
    <mergeCell ref="J837:J843"/>
    <mergeCell ref="I816:I822"/>
    <mergeCell ref="I823:I828"/>
    <mergeCell ref="I801:I807"/>
    <mergeCell ref="I809:I815"/>
    <mergeCell ref="J823:J828"/>
    <mergeCell ref="J816:J822"/>
    <mergeCell ref="B747:B753"/>
    <mergeCell ref="K910:K916"/>
    <mergeCell ref="A996:R996"/>
    <mergeCell ref="A829:R829"/>
    <mergeCell ref="A924:R924"/>
    <mergeCell ref="C932:C938"/>
    <mergeCell ref="D932:D938"/>
    <mergeCell ref="E932:E938"/>
    <mergeCell ref="D890:D895"/>
    <mergeCell ref="I910:I916"/>
    <mergeCell ref="C984:C990"/>
    <mergeCell ref="A995:R995"/>
    <mergeCell ref="C896:C901"/>
    <mergeCell ref="D809:D815"/>
    <mergeCell ref="C876:C882"/>
    <mergeCell ref="D869:D875"/>
    <mergeCell ref="C837:C843"/>
    <mergeCell ref="D896:D901"/>
    <mergeCell ref="C852:C858"/>
    <mergeCell ref="D876:D882"/>
    <mergeCell ref="B970:B975"/>
    <mergeCell ref="D550:D555"/>
    <mergeCell ref="C599:C605"/>
    <mergeCell ref="E627:E632"/>
    <mergeCell ref="E597:E598"/>
    <mergeCell ref="E581:E586"/>
    <mergeCell ref="E550:E555"/>
    <mergeCell ref="E621:E626"/>
    <mergeCell ref="E619:E620"/>
    <mergeCell ref="E614:E615"/>
    <mergeCell ref="D607:D613"/>
    <mergeCell ref="G621:G626"/>
    <mergeCell ref="F581:F586"/>
    <mergeCell ref="C597:C598"/>
    <mergeCell ref="D556:D562"/>
    <mergeCell ref="C581:C586"/>
    <mergeCell ref="C556:C562"/>
    <mergeCell ref="C619:C620"/>
    <mergeCell ref="F587:F592"/>
    <mergeCell ref="E587:E592"/>
    <mergeCell ref="G581:G586"/>
    <mergeCell ref="C444:C449"/>
    <mergeCell ref="C450:C456"/>
    <mergeCell ref="F458:F464"/>
    <mergeCell ref="F466:F472"/>
    <mergeCell ref="E458:E464"/>
    <mergeCell ref="D450:D456"/>
    <mergeCell ref="E450:E456"/>
    <mergeCell ref="F450:F456"/>
    <mergeCell ref="E466:E472"/>
    <mergeCell ref="I444:I449"/>
    <mergeCell ref="D444:D449"/>
    <mergeCell ref="H444:H449"/>
    <mergeCell ref="E444:E449"/>
    <mergeCell ref="K458:K464"/>
    <mergeCell ref="K474:K480"/>
    <mergeCell ref="J466:J472"/>
    <mergeCell ref="K466:K472"/>
    <mergeCell ref="J474:J480"/>
    <mergeCell ref="J458:J464"/>
    <mergeCell ref="A473:R473"/>
    <mergeCell ref="B466:B472"/>
    <mergeCell ref="C466:C472"/>
    <mergeCell ref="D466:D472"/>
    <mergeCell ref="J431:J436"/>
    <mergeCell ref="J437:J442"/>
    <mergeCell ref="J425:J430"/>
    <mergeCell ref="J412:J418"/>
    <mergeCell ref="A388:A394"/>
    <mergeCell ref="A419:R419"/>
    <mergeCell ref="B412:B418"/>
    <mergeCell ref="F412:F418"/>
    <mergeCell ref="G412:G418"/>
    <mergeCell ref="H412:H418"/>
    <mergeCell ref="F395:F402"/>
    <mergeCell ref="J395:J402"/>
    <mergeCell ref="J388:J394"/>
    <mergeCell ref="E404:E411"/>
    <mergeCell ref="H431:H436"/>
    <mergeCell ref="A425:A442"/>
    <mergeCell ref="H253:H258"/>
    <mergeCell ref="F295:F301"/>
    <mergeCell ref="F308:F313"/>
    <mergeCell ref="G279:G285"/>
    <mergeCell ref="H279:H285"/>
    <mergeCell ref="H271:H277"/>
    <mergeCell ref="A278:R278"/>
    <mergeCell ref="G271:G277"/>
    <mergeCell ref="K203:K208"/>
    <mergeCell ref="J191:J196"/>
    <mergeCell ref="J197:J202"/>
    <mergeCell ref="J217:J222"/>
    <mergeCell ref="J209:J215"/>
    <mergeCell ref="K191:K196"/>
    <mergeCell ref="K197:K202"/>
    <mergeCell ref="J203:J208"/>
    <mergeCell ref="K209:K215"/>
    <mergeCell ref="A216:R216"/>
    <mergeCell ref="K223:K228"/>
    <mergeCell ref="J223:J228"/>
    <mergeCell ref="K247:K252"/>
    <mergeCell ref="K253:K258"/>
    <mergeCell ref="K229:K234"/>
    <mergeCell ref="J247:J252"/>
    <mergeCell ref="J229:J234"/>
    <mergeCell ref="K235:K240"/>
    <mergeCell ref="K241:K246"/>
    <mergeCell ref="J253:J258"/>
    <mergeCell ref="K302:K307"/>
    <mergeCell ref="G395:G402"/>
    <mergeCell ref="H382:H387"/>
    <mergeCell ref="I382:I387"/>
    <mergeCell ref="I389:I394"/>
    <mergeCell ref="J347:J352"/>
    <mergeCell ref="H366:H372"/>
    <mergeCell ref="H375:H381"/>
    <mergeCell ref="I366:I372"/>
    <mergeCell ref="K395:K402"/>
    <mergeCell ref="H389:H394"/>
    <mergeCell ref="F382:F387"/>
    <mergeCell ref="G382:G387"/>
    <mergeCell ref="H359:H365"/>
    <mergeCell ref="C741:C746"/>
    <mergeCell ref="G347:G352"/>
    <mergeCell ref="F347:F352"/>
    <mergeCell ref="F404:F411"/>
    <mergeCell ref="G425:G430"/>
    <mergeCell ref="G366:G372"/>
    <mergeCell ref="G359:G365"/>
    <mergeCell ref="F375:F381"/>
    <mergeCell ref="F389:F394"/>
    <mergeCell ref="G389:G394"/>
    <mergeCell ref="C747:C753"/>
    <mergeCell ref="D747:D753"/>
    <mergeCell ref="G614:G615"/>
    <mergeCell ref="F614:F615"/>
    <mergeCell ref="F646:F652"/>
    <mergeCell ref="F659:F665"/>
    <mergeCell ref="G653:G658"/>
    <mergeCell ref="G633:G638"/>
    <mergeCell ref="G666:G671"/>
    <mergeCell ref="F698:F703"/>
    <mergeCell ref="F666:F671"/>
    <mergeCell ref="F653:F658"/>
    <mergeCell ref="F619:F620"/>
    <mergeCell ref="F621:F626"/>
    <mergeCell ref="F627:F632"/>
    <mergeCell ref="F633:F638"/>
    <mergeCell ref="D599:D605"/>
    <mergeCell ref="D597:D598"/>
    <mergeCell ref="F556:F562"/>
    <mergeCell ref="E556:E562"/>
    <mergeCell ref="F597:F598"/>
    <mergeCell ref="F599:F605"/>
    <mergeCell ref="D587:D592"/>
    <mergeCell ref="F607:F613"/>
    <mergeCell ref="E599:E605"/>
    <mergeCell ref="H87:H92"/>
    <mergeCell ref="I87:I92"/>
    <mergeCell ref="I93:I98"/>
    <mergeCell ref="H93:H98"/>
    <mergeCell ref="G99:G104"/>
    <mergeCell ref="G93:G98"/>
    <mergeCell ref="I151:I156"/>
    <mergeCell ref="H157:H162"/>
    <mergeCell ref="J99:J104"/>
    <mergeCell ref="H105:H109"/>
    <mergeCell ref="I99:I104"/>
    <mergeCell ref="H99:H104"/>
    <mergeCell ref="H151:H156"/>
    <mergeCell ref="G151:G156"/>
    <mergeCell ref="I123:I129"/>
    <mergeCell ref="G123:G129"/>
    <mergeCell ref="I131:I136"/>
    <mergeCell ref="G137:G142"/>
    <mergeCell ref="G131:G136"/>
    <mergeCell ref="H123:H129"/>
    <mergeCell ref="H131:H136"/>
    <mergeCell ref="A130:R130"/>
    <mergeCell ref="A171:A177"/>
    <mergeCell ref="M176:M177"/>
    <mergeCell ref="K171:K177"/>
    <mergeCell ref="A163:A169"/>
    <mergeCell ref="C171:C176"/>
    <mergeCell ref="B171:B176"/>
    <mergeCell ref="E163:E169"/>
    <mergeCell ref="F163:F169"/>
    <mergeCell ref="L176:L177"/>
    <mergeCell ref="G171:G176"/>
    <mergeCell ref="R176:R177"/>
    <mergeCell ref="I171:I176"/>
    <mergeCell ref="J163:J169"/>
    <mergeCell ref="I163:I169"/>
    <mergeCell ref="P176:P177"/>
    <mergeCell ref="O176:O177"/>
    <mergeCell ref="N176:N177"/>
    <mergeCell ref="J171:J177"/>
    <mergeCell ref="B163:B169"/>
    <mergeCell ref="A170:R170"/>
    <mergeCell ref="H163:H169"/>
    <mergeCell ref="K157:K162"/>
    <mergeCell ref="E157:E162"/>
    <mergeCell ref="D163:D169"/>
    <mergeCell ref="D157:D162"/>
    <mergeCell ref="F157:F162"/>
    <mergeCell ref="G163:G169"/>
    <mergeCell ref="B123:B129"/>
    <mergeCell ref="F123:F129"/>
    <mergeCell ref="A123:A129"/>
    <mergeCell ref="E123:E129"/>
    <mergeCell ref="J123:J129"/>
    <mergeCell ref="A75:A104"/>
    <mergeCell ref="A111:A122"/>
    <mergeCell ref="K143:K149"/>
    <mergeCell ref="E143:E149"/>
    <mergeCell ref="F143:F149"/>
    <mergeCell ref="D143:D149"/>
    <mergeCell ref="A143:A149"/>
    <mergeCell ref="I143:I149"/>
    <mergeCell ref="H137:H142"/>
    <mergeCell ref="A105:A110"/>
    <mergeCell ref="F333:F339"/>
    <mergeCell ref="G326:G332"/>
    <mergeCell ref="F229:F234"/>
    <mergeCell ref="F326:F332"/>
    <mergeCell ref="G253:G258"/>
    <mergeCell ref="A294:R294"/>
    <mergeCell ref="J241:J246"/>
    <mergeCell ref="A333:A339"/>
    <mergeCell ref="A279:A285"/>
    <mergeCell ref="A287:A293"/>
    <mergeCell ref="A295:A301"/>
    <mergeCell ref="D279:D285"/>
    <mergeCell ref="C287:C293"/>
    <mergeCell ref="D287:D293"/>
    <mergeCell ref="B333:B339"/>
    <mergeCell ref="F302:F307"/>
    <mergeCell ref="E302:E307"/>
    <mergeCell ref="F287:F293"/>
    <mergeCell ref="C333:C339"/>
    <mergeCell ref="D333:D339"/>
    <mergeCell ref="D326:D332"/>
    <mergeCell ref="E308:E313"/>
    <mergeCell ref="D302:D307"/>
    <mergeCell ref="F320:F325"/>
    <mergeCell ref="D320:D325"/>
    <mergeCell ref="C359:C365"/>
    <mergeCell ref="E353:E358"/>
    <mergeCell ref="D359:D365"/>
    <mergeCell ref="D353:D358"/>
    <mergeCell ref="C320:C325"/>
    <mergeCell ref="E333:E339"/>
    <mergeCell ref="E320:E325"/>
    <mergeCell ref="E326:E332"/>
    <mergeCell ref="D375:D381"/>
    <mergeCell ref="E412:E418"/>
    <mergeCell ref="C404:C411"/>
    <mergeCell ref="D412:D418"/>
    <mergeCell ref="C412:C418"/>
    <mergeCell ref="D382:D387"/>
    <mergeCell ref="E382:E387"/>
    <mergeCell ref="D404:D411"/>
    <mergeCell ref="E395:E402"/>
    <mergeCell ref="C382:C387"/>
    <mergeCell ref="B389:B394"/>
    <mergeCell ref="C389:C394"/>
    <mergeCell ref="D389:D394"/>
    <mergeCell ref="E389:E394"/>
    <mergeCell ref="C395:C402"/>
    <mergeCell ref="C425:C430"/>
    <mergeCell ref="C431:C436"/>
    <mergeCell ref="B404:B411"/>
    <mergeCell ref="F970:F975"/>
    <mergeCell ref="D970:D975"/>
    <mergeCell ref="E970:E975"/>
    <mergeCell ref="H852:H858"/>
    <mergeCell ref="F902:F908"/>
    <mergeCell ref="G902:G908"/>
    <mergeCell ref="D860:D867"/>
    <mergeCell ref="G970:G975"/>
    <mergeCell ref="F946:F951"/>
    <mergeCell ref="H896:H901"/>
    <mergeCell ref="A976:A982"/>
    <mergeCell ref="B976:B982"/>
    <mergeCell ref="C976:C982"/>
    <mergeCell ref="D976:D982"/>
    <mergeCell ref="E976:E982"/>
    <mergeCell ref="F976:F982"/>
    <mergeCell ref="G976:G982"/>
    <mergeCell ref="E910:E916"/>
    <mergeCell ref="F910:F916"/>
    <mergeCell ref="G925:G930"/>
    <mergeCell ref="E918:E923"/>
    <mergeCell ref="G918:G923"/>
    <mergeCell ref="E940:E945"/>
    <mergeCell ref="F958:F963"/>
    <mergeCell ref="H910:H916"/>
    <mergeCell ref="A851:R851"/>
    <mergeCell ref="H621:H626"/>
    <mergeCell ref="F639:F645"/>
    <mergeCell ref="H653:H658"/>
    <mergeCell ref="I633:I638"/>
    <mergeCell ref="G639:G645"/>
    <mergeCell ref="A782:A787"/>
    <mergeCell ref="D762:D767"/>
    <mergeCell ref="D784:D787"/>
    <mergeCell ref="R607:R608"/>
    <mergeCell ref="C497:C502"/>
    <mergeCell ref="G474:G480"/>
    <mergeCell ref="C474:C480"/>
    <mergeCell ref="D474:D480"/>
    <mergeCell ref="E474:E480"/>
    <mergeCell ref="G497:G502"/>
    <mergeCell ref="C490:C496"/>
    <mergeCell ref="D490:D496"/>
    <mergeCell ref="C482:C488"/>
    <mergeCell ref="J607:J613"/>
    <mergeCell ref="K607:K613"/>
    <mergeCell ref="L607:L608"/>
    <mergeCell ref="M607:M608"/>
    <mergeCell ref="N607:N608"/>
    <mergeCell ref="O607:O608"/>
    <mergeCell ref="P607:P608"/>
    <mergeCell ref="Q607:Q608"/>
    <mergeCell ref="A774:A780"/>
    <mergeCell ref="B762:B767"/>
    <mergeCell ref="C784:C787"/>
    <mergeCell ref="A762:A773"/>
    <mergeCell ref="B768:B773"/>
    <mergeCell ref="B774:B780"/>
    <mergeCell ref="A801:A807"/>
    <mergeCell ref="A722:A727"/>
    <mergeCell ref="P619:P620"/>
    <mergeCell ref="O639:O640"/>
    <mergeCell ref="N619:N620"/>
    <mergeCell ref="O619:O620"/>
    <mergeCell ref="F722:F727"/>
    <mergeCell ref="F710:F715"/>
    <mergeCell ref="F704:F709"/>
    <mergeCell ref="E646:E652"/>
    <mergeCell ref="G646:G652"/>
    <mergeCell ref="J762:J767"/>
    <mergeCell ref="I844:I850"/>
    <mergeCell ref="J844:J850"/>
    <mergeCell ref="H830:H836"/>
    <mergeCell ref="G830:G836"/>
    <mergeCell ref="G809:G815"/>
    <mergeCell ref="G788:G793"/>
    <mergeCell ref="H794:H800"/>
    <mergeCell ref="H801:H807"/>
    <mergeCell ref="K621:K626"/>
    <mergeCell ref="K627:K632"/>
    <mergeCell ref="I747:I753"/>
    <mergeCell ref="I837:I843"/>
    <mergeCell ref="K782:K787"/>
    <mergeCell ref="J774:J780"/>
    <mergeCell ref="I784:I787"/>
    <mergeCell ref="K762:K767"/>
    <mergeCell ref="J768:J773"/>
    <mergeCell ref="J735:J740"/>
    <mergeCell ref="I852:I858"/>
    <mergeCell ref="J852:J858"/>
    <mergeCell ref="I794:I800"/>
    <mergeCell ref="H837:H843"/>
    <mergeCell ref="H823:H828"/>
    <mergeCell ref="H809:H815"/>
    <mergeCell ref="H816:H822"/>
    <mergeCell ref="H844:H850"/>
    <mergeCell ref="J809:J815"/>
    <mergeCell ref="I902:I908"/>
    <mergeCell ref="J902:J908"/>
    <mergeCell ref="J876:J882"/>
    <mergeCell ref="G896:G901"/>
    <mergeCell ref="H890:H895"/>
    <mergeCell ref="H883:H889"/>
    <mergeCell ref="H902:H908"/>
    <mergeCell ref="I876:I882"/>
    <mergeCell ref="H876:H882"/>
    <mergeCell ref="G883:G889"/>
    <mergeCell ref="A991:K991"/>
    <mergeCell ref="A984:A990"/>
    <mergeCell ref="B984:B990"/>
    <mergeCell ref="A910:A916"/>
    <mergeCell ref="B910:B916"/>
    <mergeCell ref="C910:C916"/>
    <mergeCell ref="D910:D916"/>
    <mergeCell ref="G940:G945"/>
    <mergeCell ref="G932:G938"/>
    <mergeCell ref="G910:G916"/>
    <mergeCell ref="H976:H982"/>
    <mergeCell ref="I976:I982"/>
    <mergeCell ref="J860:J867"/>
    <mergeCell ref="K860:K867"/>
    <mergeCell ref="J890:J895"/>
    <mergeCell ref="J896:J901"/>
    <mergeCell ref="K902:K908"/>
    <mergeCell ref="I918:I923"/>
    <mergeCell ref="I946:I951"/>
    <mergeCell ref="J970:J975"/>
    <mergeCell ref="K614:K615"/>
    <mergeCell ref="K619:K620"/>
    <mergeCell ref="E860:E867"/>
    <mergeCell ref="F860:F867"/>
    <mergeCell ref="G860:G867"/>
    <mergeCell ref="H860:H867"/>
    <mergeCell ref="I830:I836"/>
    <mergeCell ref="K801:K807"/>
    <mergeCell ref="K729:K734"/>
    <mergeCell ref="H747:H753"/>
  </mergeCells>
  <printOptions/>
  <pageMargins left="0.7874015748031497" right="0.7874015748031497" top="1.1811023622047245" bottom="0.3937007874015748" header="0.5511811023622047" footer="0.2362204724409449"/>
  <pageSetup fitToHeight="25" fitToWidth="1" horizontalDpi="600" verticalDpi="600" orientation="landscape" paperSize="9" scale="50" r:id="rId2"/>
  <rowBreaks count="21" manualBreakCount="21">
    <brk id="41" max="17" man="1"/>
    <brk id="86" max="17" man="1"/>
    <brk id="129" max="17" man="1"/>
    <brk id="169" max="17" man="1"/>
    <brk id="215" max="17" man="1"/>
    <brk id="258" max="17" man="1"/>
    <brk id="301" max="17" man="1"/>
    <brk id="339" max="17" man="1"/>
    <brk id="388" max="17" man="1"/>
    <brk id="443" max="17" man="1"/>
    <brk id="488" max="17" man="1"/>
    <brk id="549" max="17" man="1"/>
    <brk id="605" max="17" man="1"/>
    <brk id="632" max="17" man="1"/>
    <brk id="691" max="17" man="1"/>
    <brk id="727" max="17" man="1"/>
    <brk id="780" max="17" man="1"/>
    <brk id="837" max="17" man="1"/>
    <brk id="889" max="17" man="1"/>
    <brk id="951" max="17" man="1"/>
    <brk id="98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АПР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2010-05-13T06:59:52Z</cp:lastPrinted>
  <dcterms:created xsi:type="dcterms:W3CDTF">2009-06-18T07:27:48Z</dcterms:created>
  <dcterms:modified xsi:type="dcterms:W3CDTF">2010-05-13T07:21:52Z</dcterms:modified>
  <cp:category/>
  <cp:version/>
  <cp:contentType/>
  <cp:contentStatus/>
</cp:coreProperties>
</file>